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asta Helton\GEREB\EDITAIS\Processo de Limpeza 2026\"/>
    </mc:Choice>
  </mc:AlternateContent>
  <xr:revisionPtr revIDLastSave="0" documentId="8_{A1359EB7-E115-4DFC-B310-4298041EC573}" xr6:coauthVersionLast="47" xr6:coauthVersionMax="47" xr10:uidLastSave="{00000000-0000-0000-0000-000000000000}"/>
  <bookViews>
    <workbookView xWindow="-110" yWindow="-110" windowWidth="19420" windowHeight="10300" xr2:uid="{A5DB5709-7491-441F-B0B1-E229089BB8C4}"/>
  </bookViews>
  <sheets>
    <sheet name="Resumo" sheetId="8" r:id="rId1"/>
    <sheet name="Valor da Metragem" sheetId="10" r:id="rId2"/>
    <sheet name="Encarregado" sheetId="1" r:id="rId3"/>
    <sheet name="Servente" sheetId="3" r:id="rId4"/>
    <sheet name="Jauzeiro" sheetId="7" r:id="rId5"/>
    <sheet name="Uniforme" sheetId="2" r:id="rId6"/>
    <sheet name="Equipamentos Servente" sheetId="4" r:id="rId7"/>
    <sheet name="Equipamento Jauzeiro" sheetId="5" r:id="rId8"/>
    <sheet name="Material" sheetId="6" r:id="rId9"/>
    <sheet name="Dedetização" sheetId="9" r:id="rId10"/>
  </sheets>
  <definedNames>
    <definedName name="_xlnm.Print_Area" localSheetId="9">Dedetização!$A$1:$E$10</definedName>
    <definedName name="_xlnm.Print_Area" localSheetId="2">Encarregado!$A$1:$M$139</definedName>
    <definedName name="_xlnm.Print_Area" localSheetId="7">'Equipamento Jauzeiro'!$A$1:$I$14</definedName>
    <definedName name="_xlnm.Print_Area" localSheetId="6">'Equipamentos Servente'!$A$1:$Q$65</definedName>
    <definedName name="_xlnm.Print_Area" localSheetId="4">Jauzeiro!$A$1:$I$135</definedName>
    <definedName name="_xlnm.Print_Area" localSheetId="8">Material!$A$1:$H$64</definedName>
    <definedName name="_xlnm.Print_Area" localSheetId="0">Resumo!$A$2:$F$10</definedName>
    <definedName name="_xlnm.Print_Area" localSheetId="3">Servente!$B$1:$M$139</definedName>
    <definedName name="_xlnm.Print_Area" localSheetId="5">Uniforme!$A$1:$F$26</definedName>
    <definedName name="_xlnm.Print_Area" localSheetId="1">'Valor da Metragem'!$A$1:$U$79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22" i="2" l="1"/>
  <c r="F121" i="3"/>
  <c r="E79" i="1"/>
  <c r="G20" i="6"/>
  <c r="D5" i="8"/>
  <c r="E4" i="9"/>
  <c r="G7" i="6"/>
  <c r="G45" i="6"/>
  <c r="G46" i="6"/>
  <c r="G47" i="6"/>
  <c r="G41" i="6"/>
  <c r="G53" i="6"/>
  <c r="G6" i="6"/>
  <c r="G6" i="5"/>
  <c r="H6" i="5" s="1"/>
  <c r="G7" i="5"/>
  <c r="H7" i="5" s="1"/>
  <c r="G8" i="5"/>
  <c r="H8" i="5" s="1"/>
  <c r="G9" i="5"/>
  <c r="H9" i="5" s="1"/>
  <c r="G10" i="5"/>
  <c r="H10" i="5" s="1"/>
  <c r="G11" i="5"/>
  <c r="H11" i="5" s="1"/>
  <c r="G5" i="5"/>
  <c r="H5" i="5" s="1"/>
  <c r="H52" i="4"/>
  <c r="H59" i="4"/>
  <c r="G51" i="4"/>
  <c r="H51" i="4" s="1"/>
  <c r="G52" i="4"/>
  <c r="G53" i="4"/>
  <c r="H53" i="4" s="1"/>
  <c r="G54" i="4"/>
  <c r="H54" i="4" s="1"/>
  <c r="G55" i="4"/>
  <c r="H55" i="4" s="1"/>
  <c r="G56" i="4"/>
  <c r="H56" i="4" s="1"/>
  <c r="G57" i="4"/>
  <c r="H57" i="4" s="1"/>
  <c r="G58" i="4"/>
  <c r="H58" i="4" s="1"/>
  <c r="G59" i="4"/>
  <c r="G50" i="4"/>
  <c r="H50" i="4" s="1"/>
  <c r="G33" i="4"/>
  <c r="G29" i="4"/>
  <c r="G23" i="4"/>
  <c r="G20" i="4"/>
  <c r="G12" i="4"/>
  <c r="G13" i="4"/>
  <c r="G11" i="4"/>
  <c r="G9" i="4"/>
  <c r="G10" i="4"/>
  <c r="G6" i="4"/>
  <c r="G7" i="4"/>
  <c r="G5" i="4"/>
  <c r="F23" i="2" l="1"/>
  <c r="F24" i="2" s="1"/>
  <c r="H12" i="5"/>
  <c r="H13" i="5" s="1"/>
  <c r="G12" i="5"/>
  <c r="H60" i="4"/>
  <c r="F12" i="2"/>
  <c r="F13" i="2" s="1"/>
  <c r="F14" i="2" s="1"/>
  <c r="F5" i="8" l="1"/>
  <c r="J44" i="10"/>
  <c r="J43" i="10"/>
  <c r="J42" i="10"/>
  <c r="J33" i="10"/>
  <c r="J34" i="10"/>
  <c r="J35" i="10"/>
  <c r="J36" i="10"/>
  <c r="J37" i="10"/>
  <c r="J38" i="10"/>
  <c r="N28" i="10"/>
  <c r="S28" i="10" s="1"/>
  <c r="J28" i="10"/>
  <c r="N27" i="10"/>
  <c r="S27" i="10" s="1"/>
  <c r="J27" i="10"/>
  <c r="N23" i="10"/>
  <c r="S23" i="10" s="1"/>
  <c r="N22" i="10"/>
  <c r="S22" i="10" s="1"/>
  <c r="J23" i="10"/>
  <c r="J22" i="10"/>
  <c r="J17" i="10"/>
  <c r="J18" i="10"/>
  <c r="J16" i="10"/>
  <c r="J7" i="10"/>
  <c r="J8" i="10"/>
  <c r="J9" i="10"/>
  <c r="J10" i="10"/>
  <c r="J11" i="10"/>
  <c r="J12" i="10"/>
  <c r="J6" i="10"/>
  <c r="E5" i="9" l="1"/>
  <c r="E6" i="9" s="1"/>
  <c r="G54" i="6" l="1"/>
  <c r="G55" i="6"/>
  <c r="G56" i="6"/>
  <c r="G57" i="6"/>
  <c r="G58" i="6"/>
  <c r="G59" i="6"/>
  <c r="G60" i="6"/>
  <c r="G52" i="6"/>
  <c r="G51" i="6"/>
  <c r="C134" i="7" l="1"/>
  <c r="C132" i="7"/>
  <c r="C131" i="7"/>
  <c r="C130" i="7"/>
  <c r="C129" i="7"/>
  <c r="C128" i="7"/>
  <c r="E120" i="7"/>
  <c r="E124" i="7" s="1"/>
  <c r="E79" i="7"/>
  <c r="F65" i="7"/>
  <c r="F64" i="7"/>
  <c r="F63" i="7"/>
  <c r="F62" i="7"/>
  <c r="E57" i="7"/>
  <c r="E82" i="7" s="1"/>
  <c r="E32" i="7"/>
  <c r="F23" i="7"/>
  <c r="F26" i="7" s="1"/>
  <c r="F17" i="7"/>
  <c r="G50" i="6"/>
  <c r="G49" i="6"/>
  <c r="G48" i="6"/>
  <c r="G44" i="6"/>
  <c r="G43" i="6"/>
  <c r="G42" i="6"/>
  <c r="G40" i="6"/>
  <c r="G39" i="6"/>
  <c r="G38" i="6"/>
  <c r="G37" i="6"/>
  <c r="G36" i="6"/>
  <c r="G35" i="6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19" i="6"/>
  <c r="G18" i="6"/>
  <c r="G17" i="6"/>
  <c r="G16" i="6"/>
  <c r="G15" i="6"/>
  <c r="G14" i="6"/>
  <c r="G13" i="6"/>
  <c r="G12" i="6"/>
  <c r="G11" i="6"/>
  <c r="G10" i="6"/>
  <c r="G9" i="6"/>
  <c r="G8" i="6"/>
  <c r="G61" i="6" s="1"/>
  <c r="G62" i="6" s="1"/>
  <c r="G43" i="4"/>
  <c r="G42" i="4"/>
  <c r="G41" i="4"/>
  <c r="G40" i="4"/>
  <c r="G39" i="4"/>
  <c r="G38" i="4"/>
  <c r="G37" i="4"/>
  <c r="G36" i="4"/>
  <c r="G35" i="4"/>
  <c r="G34" i="4"/>
  <c r="G32" i="4"/>
  <c r="G31" i="4"/>
  <c r="G30" i="4"/>
  <c r="G28" i="4"/>
  <c r="G27" i="4"/>
  <c r="G26" i="4"/>
  <c r="G25" i="4"/>
  <c r="G24" i="4"/>
  <c r="G22" i="4"/>
  <c r="G21" i="4"/>
  <c r="G19" i="4"/>
  <c r="G18" i="4"/>
  <c r="G17" i="4"/>
  <c r="G16" i="4"/>
  <c r="G15" i="4"/>
  <c r="G14" i="4"/>
  <c r="G8" i="4"/>
  <c r="G44" i="4" l="1"/>
  <c r="H63" i="4" s="1"/>
  <c r="H64" i="4" s="1"/>
  <c r="H65" i="4" s="1"/>
  <c r="F67" i="7"/>
  <c r="F73" i="7" s="1"/>
  <c r="F28" i="7"/>
  <c r="F128" i="7" s="1"/>
  <c r="F56" i="7" l="1"/>
  <c r="F52" i="7"/>
  <c r="F50" i="7"/>
  <c r="F46" i="7"/>
  <c r="F44" i="7"/>
  <c r="F54" i="7"/>
  <c r="F34" i="7"/>
  <c r="F35" i="7" s="1"/>
  <c r="F36" i="7" s="1"/>
  <c r="F42" i="7"/>
  <c r="F33" i="7"/>
  <c r="F48" i="7"/>
  <c r="F53" i="7" l="1"/>
  <c r="F47" i="7"/>
  <c r="F49" i="7"/>
  <c r="F51" i="7"/>
  <c r="F71" i="7"/>
  <c r="F43" i="7"/>
  <c r="F41" i="7"/>
  <c r="F45" i="7"/>
  <c r="F55" i="7"/>
  <c r="F80" i="7" l="1"/>
  <c r="F83" i="7"/>
  <c r="F78" i="7"/>
  <c r="F79" i="7" s="1"/>
  <c r="F57" i="7"/>
  <c r="F72" i="7" s="1"/>
  <c r="F74" i="7" s="1"/>
  <c r="F81" i="7" l="1"/>
  <c r="F82" i="7" s="1"/>
  <c r="F129" i="7"/>
  <c r="F94" i="7"/>
  <c r="F84" i="7"/>
  <c r="F130" i="7" s="1"/>
  <c r="F90" i="7" l="1"/>
  <c r="F92" i="7"/>
  <c r="F91" i="7"/>
  <c r="F93" i="7"/>
  <c r="F89" i="7"/>
  <c r="F65" i="3"/>
  <c r="F65" i="1"/>
  <c r="F95" i="7" l="1"/>
  <c r="F103" i="7" s="1"/>
  <c r="F105" i="7" s="1"/>
  <c r="F131" i="7" s="1"/>
  <c r="C134" i="3"/>
  <c r="C132" i="3"/>
  <c r="C131" i="3"/>
  <c r="C130" i="3"/>
  <c r="C129" i="3"/>
  <c r="C128" i="3"/>
  <c r="E120" i="3"/>
  <c r="E124" i="3" s="1"/>
  <c r="E79" i="3"/>
  <c r="F64" i="3"/>
  <c r="F63" i="3"/>
  <c r="F62" i="3"/>
  <c r="E57" i="3"/>
  <c r="E82" i="3" s="1"/>
  <c r="E32" i="3"/>
  <c r="F23" i="3"/>
  <c r="F17" i="3"/>
  <c r="F114" i="7" l="1"/>
  <c r="F132" i="7" s="1"/>
  <c r="F133" i="7" s="1"/>
  <c r="F114" i="3"/>
  <c r="F132" i="3" s="1"/>
  <c r="F67" i="3"/>
  <c r="F73" i="3" s="1"/>
  <c r="F28" i="3"/>
  <c r="F118" i="7" l="1"/>
  <c r="F128" i="3"/>
  <c r="F56" i="3"/>
  <c r="F50" i="3"/>
  <c r="F44" i="3"/>
  <c r="F34" i="3"/>
  <c r="F33" i="3"/>
  <c r="F54" i="3"/>
  <c r="F48" i="3"/>
  <c r="F42" i="3"/>
  <c r="F52" i="3"/>
  <c r="F46" i="3"/>
  <c r="F119" i="7" l="1"/>
  <c r="F35" i="3"/>
  <c r="F36" i="3" s="1"/>
  <c r="F123" i="7" l="1"/>
  <c r="F121" i="7"/>
  <c r="F122" i="7"/>
  <c r="F120" i="7"/>
  <c r="F124" i="7" s="1"/>
  <c r="F134" i="7" s="1"/>
  <c r="F135" i="7" s="1"/>
  <c r="F71" i="3"/>
  <c r="F49" i="3"/>
  <c r="F47" i="3"/>
  <c r="F45" i="3"/>
  <c r="F55" i="3"/>
  <c r="F43" i="3"/>
  <c r="F41" i="3"/>
  <c r="F51" i="3"/>
  <c r="F53" i="3"/>
  <c r="F28" i="10" l="1"/>
  <c r="K28" i="10" s="1"/>
  <c r="F27" i="10"/>
  <c r="K27" i="10" s="1"/>
  <c r="F78" i="3"/>
  <c r="F79" i="3" s="1"/>
  <c r="F57" i="3"/>
  <c r="F72" i="3" s="1"/>
  <c r="F74" i="3" s="1"/>
  <c r="F83" i="3"/>
  <c r="F80" i="3"/>
  <c r="F81" i="3" l="1"/>
  <c r="F82" i="3" s="1"/>
  <c r="F129" i="3"/>
  <c r="F94" i="3"/>
  <c r="F84" i="3" l="1"/>
  <c r="C134" i="1"/>
  <c r="C132" i="1"/>
  <c r="C131" i="1"/>
  <c r="C130" i="1"/>
  <c r="C129" i="1"/>
  <c r="C128" i="1"/>
  <c r="E120" i="1"/>
  <c r="E124" i="1" s="1"/>
  <c r="F114" i="1"/>
  <c r="F132" i="1" s="1"/>
  <c r="F64" i="1"/>
  <c r="F63" i="1"/>
  <c r="F62" i="1"/>
  <c r="E57" i="1"/>
  <c r="E82" i="1" s="1"/>
  <c r="E32" i="1"/>
  <c r="F23" i="1"/>
  <c r="F17" i="1"/>
  <c r="F130" i="3" l="1"/>
  <c r="F90" i="3"/>
  <c r="F91" i="3"/>
  <c r="F89" i="3"/>
  <c r="F93" i="3"/>
  <c r="F92" i="3"/>
  <c r="F67" i="1"/>
  <c r="F73" i="1" s="1"/>
  <c r="F28" i="1"/>
  <c r="F46" i="1" l="1"/>
  <c r="F128" i="1"/>
  <c r="F52" i="1"/>
  <c r="F95" i="3"/>
  <c r="F103" i="3" s="1"/>
  <c r="F105" i="3" s="1"/>
  <c r="F131" i="3" s="1"/>
  <c r="F133" i="3" s="1"/>
  <c r="F34" i="1"/>
  <c r="F44" i="1"/>
  <c r="F33" i="1"/>
  <c r="F35" i="1" s="1"/>
  <c r="F36" i="1" s="1"/>
  <c r="F71" i="1" s="1"/>
  <c r="F80" i="1" s="1"/>
  <c r="F54" i="1"/>
  <c r="F56" i="1"/>
  <c r="F48" i="1"/>
  <c r="F50" i="1"/>
  <c r="F42" i="1"/>
  <c r="F47" i="1" l="1"/>
  <c r="F118" i="3"/>
  <c r="F119" i="3" s="1"/>
  <c r="F49" i="1"/>
  <c r="F53" i="1"/>
  <c r="F41" i="1"/>
  <c r="F45" i="1"/>
  <c r="F55" i="1"/>
  <c r="F78" i="1" s="1"/>
  <c r="F79" i="1" s="1"/>
  <c r="F51" i="1"/>
  <c r="F83" i="1"/>
  <c r="F43" i="1"/>
  <c r="F57" i="1" l="1"/>
  <c r="F72" i="1" s="1"/>
  <c r="F74" i="1" s="1"/>
  <c r="F81" i="1" s="1"/>
  <c r="F82" i="1" s="1"/>
  <c r="F120" i="3"/>
  <c r="F124" i="3" s="1"/>
  <c r="F134" i="3" s="1"/>
  <c r="F135" i="3" s="1"/>
  <c r="F6" i="10" s="1"/>
  <c r="F123" i="3"/>
  <c r="F122" i="3"/>
  <c r="F94" i="1" l="1"/>
  <c r="F129" i="1"/>
  <c r="F44" i="10"/>
  <c r="G44" i="10" s="1"/>
  <c r="F43" i="10"/>
  <c r="G43" i="10" s="1"/>
  <c r="F42" i="10"/>
  <c r="G42" i="10" s="1"/>
  <c r="F38" i="10"/>
  <c r="G38" i="10" s="1"/>
  <c r="F37" i="10"/>
  <c r="G37" i="10" s="1"/>
  <c r="F36" i="10"/>
  <c r="G36" i="10" s="1"/>
  <c r="F35" i="10"/>
  <c r="G35" i="10" s="1"/>
  <c r="F34" i="10"/>
  <c r="G34" i="10" s="1"/>
  <c r="F33" i="10"/>
  <c r="G33" i="10" s="1"/>
  <c r="F23" i="10"/>
  <c r="K23" i="10" s="1"/>
  <c r="F18" i="10"/>
  <c r="G18" i="10" s="1"/>
  <c r="F10" i="10"/>
  <c r="G10" i="10" s="1"/>
  <c r="F17" i="10"/>
  <c r="G17" i="10" s="1"/>
  <c r="F8" i="10"/>
  <c r="G8" i="10" s="1"/>
  <c r="F22" i="10"/>
  <c r="K22" i="10" s="1"/>
  <c r="F7" i="10"/>
  <c r="G7" i="10" s="1"/>
  <c r="G6" i="10"/>
  <c r="F11" i="10"/>
  <c r="G11" i="10" s="1"/>
  <c r="F9" i="10"/>
  <c r="G9" i="10" s="1"/>
  <c r="F12" i="10"/>
  <c r="G12" i="10" s="1"/>
  <c r="F16" i="10"/>
  <c r="G16" i="10" s="1"/>
  <c r="F84" i="1"/>
  <c r="F130" i="1" l="1"/>
  <c r="F92" i="1"/>
  <c r="F89" i="1"/>
  <c r="F90" i="1"/>
  <c r="F91" i="1"/>
  <c r="F93" i="1"/>
  <c r="F95" i="1" l="1"/>
  <c r="F103" i="1" s="1"/>
  <c r="F105" i="1" s="1"/>
  <c r="F131" i="1" s="1"/>
  <c r="F133" i="1" s="1"/>
  <c r="F118" i="1" l="1"/>
  <c r="F119" i="1" s="1"/>
  <c r="F121" i="1" l="1"/>
  <c r="F123" i="1"/>
  <c r="F120" i="1"/>
  <c r="F124" i="1" s="1"/>
  <c r="F134" i="1" s="1"/>
  <c r="F135" i="1" s="1"/>
  <c r="F122" i="1"/>
  <c r="K44" i="10" l="1"/>
  <c r="L44" i="10" s="1"/>
  <c r="M44" i="10" s="1"/>
  <c r="D74" i="10" s="1"/>
  <c r="E74" i="10" s="1"/>
  <c r="K43" i="10"/>
  <c r="L43" i="10" s="1"/>
  <c r="M43" i="10" s="1"/>
  <c r="D73" i="10" s="1"/>
  <c r="E73" i="10" s="1"/>
  <c r="K42" i="10"/>
  <c r="L42" i="10" s="1"/>
  <c r="M42" i="10" s="1"/>
  <c r="D72" i="10" s="1"/>
  <c r="E72" i="10" s="1"/>
  <c r="K38" i="10"/>
  <c r="L38" i="10" s="1"/>
  <c r="M38" i="10" s="1"/>
  <c r="D71" i="10" s="1"/>
  <c r="E71" i="10" s="1"/>
  <c r="K37" i="10"/>
  <c r="L37" i="10" s="1"/>
  <c r="M37" i="10" s="1"/>
  <c r="D70" i="10" s="1"/>
  <c r="E70" i="10" s="1"/>
  <c r="K36" i="10"/>
  <c r="L36" i="10" s="1"/>
  <c r="M36" i="10" s="1"/>
  <c r="D69" i="10" s="1"/>
  <c r="E69" i="10" s="1"/>
  <c r="K35" i="10"/>
  <c r="L35" i="10" s="1"/>
  <c r="M35" i="10" s="1"/>
  <c r="D68" i="10" s="1"/>
  <c r="E68" i="10" s="1"/>
  <c r="K34" i="10"/>
  <c r="L34" i="10" s="1"/>
  <c r="M34" i="10" s="1"/>
  <c r="D67" i="10" s="1"/>
  <c r="E67" i="10" s="1"/>
  <c r="K33" i="10"/>
  <c r="L33" i="10" s="1"/>
  <c r="M33" i="10" s="1"/>
  <c r="D66" i="10" s="1"/>
  <c r="E66" i="10" s="1"/>
  <c r="O28" i="10"/>
  <c r="T28" i="10" s="1"/>
  <c r="U28" i="10" s="1"/>
  <c r="D63" i="10" s="1"/>
  <c r="E63" i="10" s="1"/>
  <c r="O27" i="10"/>
  <c r="T27" i="10" s="1"/>
  <c r="U27" i="10" s="1"/>
  <c r="D62" i="10" s="1"/>
  <c r="E62" i="10" s="1"/>
  <c r="K18" i="10"/>
  <c r="L18" i="10" s="1"/>
  <c r="M18" i="10" s="1"/>
  <c r="D59" i="10" s="1"/>
  <c r="E59" i="10" s="1"/>
  <c r="K10" i="10"/>
  <c r="L10" i="10" s="1"/>
  <c r="M10" i="10" s="1"/>
  <c r="D54" i="10" s="1"/>
  <c r="E54" i="10" s="1"/>
  <c r="K6" i="10"/>
  <c r="L6" i="10" s="1"/>
  <c r="M6" i="10" s="1"/>
  <c r="D50" i="10" s="1"/>
  <c r="E50" i="10" s="1"/>
  <c r="K7" i="10"/>
  <c r="L7" i="10" s="1"/>
  <c r="M7" i="10" s="1"/>
  <c r="D51" i="10" s="1"/>
  <c r="E51" i="10" s="1"/>
  <c r="O22" i="10"/>
  <c r="K17" i="10"/>
  <c r="L17" i="10" s="1"/>
  <c r="M17" i="10" s="1"/>
  <c r="D58" i="10" s="1"/>
  <c r="E58" i="10" s="1"/>
  <c r="K9" i="10"/>
  <c r="L9" i="10" s="1"/>
  <c r="M9" i="10" s="1"/>
  <c r="D53" i="10" s="1"/>
  <c r="E53" i="10" s="1"/>
  <c r="K16" i="10"/>
  <c r="L16" i="10" s="1"/>
  <c r="M16" i="10" s="1"/>
  <c r="D57" i="10" s="1"/>
  <c r="E57" i="10" s="1"/>
  <c r="K8" i="10"/>
  <c r="L8" i="10" s="1"/>
  <c r="M8" i="10" s="1"/>
  <c r="D52" i="10" s="1"/>
  <c r="E52" i="10" s="1"/>
  <c r="K12" i="10"/>
  <c r="L12" i="10" s="1"/>
  <c r="M12" i="10" s="1"/>
  <c r="D56" i="10" s="1"/>
  <c r="E56" i="10" s="1"/>
  <c r="O23" i="10"/>
  <c r="T23" i="10" s="1"/>
  <c r="U23" i="10" s="1"/>
  <c r="D61" i="10" s="1"/>
  <c r="E61" i="10" s="1"/>
  <c r="K11" i="10"/>
  <c r="L11" i="10" s="1"/>
  <c r="M11" i="10" s="1"/>
  <c r="D55" i="10" s="1"/>
  <c r="E55" i="10" s="1"/>
  <c r="T22" i="10" l="1"/>
  <c r="U22" i="10" s="1"/>
  <c r="D60" i="10" s="1"/>
  <c r="E60" i="10" s="1"/>
  <c r="E75" i="10"/>
  <c r="E64" i="10" l="1"/>
  <c r="E77" i="10" s="1"/>
  <c r="E4" i="8" l="1"/>
  <c r="F4" i="8" s="1"/>
  <c r="F6" i="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tc={CFF902BA-F2EB-40AC-9642-1E048A183A5E}</author>
  </authors>
  <commentList>
    <comment ref="D25" authorId="0" shapeId="0" xr:uid="{CFF902BA-F2EB-40AC-9642-1E048A183A5E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Sobre salário mínimo
</t>
      </text>
    </comment>
  </commentList>
</comments>
</file>

<file path=xl/sharedStrings.xml><?xml version="1.0" encoding="utf-8"?>
<sst xmlns="http://schemas.openxmlformats.org/spreadsheetml/2006/main" count="1244" uniqueCount="485">
  <si>
    <t xml:space="preserve"> Planilha de Custos e Formação de Preços</t>
  </si>
  <si>
    <t>RESUMO</t>
  </si>
  <si>
    <t>Item</t>
  </si>
  <si>
    <t>Descrição</t>
  </si>
  <si>
    <t>Quantidade</t>
  </si>
  <si>
    <t>Valor por demanda</t>
  </si>
  <si>
    <t>Valor Mensal</t>
  </si>
  <si>
    <t>Valor Anual</t>
  </si>
  <si>
    <t>Limpeza e Conservação com dedicação exclusiva de mão de obra</t>
  </si>
  <si>
    <t>-</t>
  </si>
  <si>
    <t>Controle de Vetores e Pragas Urbanas sob demanda</t>
  </si>
  <si>
    <t>Valor total da Contratação</t>
  </si>
  <si>
    <t>Período de 07h as 16h</t>
  </si>
  <si>
    <t>ÁREA INTERNA</t>
  </si>
  <si>
    <t>Categoria 1</t>
  </si>
  <si>
    <t>Produtividade Servente (m²)</t>
  </si>
  <si>
    <t>Preço Homem/Mês Servente</t>
  </si>
  <si>
    <t>Valor Unitário Servente</t>
  </si>
  <si>
    <t>Categoria 2</t>
  </si>
  <si>
    <t>Produtividade Encarregado (m²)</t>
  </si>
  <si>
    <t>Valor Homem/Mês Encarregado</t>
  </si>
  <si>
    <t>Preço Unitário Encarregado</t>
  </si>
  <si>
    <t>Valor Total m²</t>
  </si>
  <si>
    <t>Pisos acarpetados ¹</t>
  </si>
  <si>
    <t>Servente</t>
  </si>
  <si>
    <t>Encarregado</t>
  </si>
  <si>
    <t>Pisos frios: salas</t>
  </si>
  <si>
    <t>Laboratórios</t>
  </si>
  <si>
    <t>Almoxarifados/ galpões</t>
  </si>
  <si>
    <t>Oficinas</t>
  </si>
  <si>
    <t>Áreas com espaços livres - corredor, saguão, hall e salão ¹</t>
  </si>
  <si>
    <t>Banheiros</t>
  </si>
  <si>
    <t>ÁREA EXTERNA</t>
  </si>
  <si>
    <t>Pisos pavimentados adjacentes/contíguos às edificações ¹</t>
  </si>
  <si>
    <t>Varrição de passeios e arruamentos</t>
  </si>
  <si>
    <t>Coleta de detritos em pátios e áreas verdes com frequência diária</t>
  </si>
  <si>
    <t>ÁREA ESQUADRIAS EXTERNAS</t>
  </si>
  <si>
    <t>Frequência no mês</t>
  </si>
  <si>
    <t>Jornada de Trabalho no mês (horas)</t>
  </si>
  <si>
    <t>Ki [1]x[2]x[3]</t>
  </si>
  <si>
    <t>Preço Homem/Mês Encarregado</t>
  </si>
  <si>
    <t>Valor Unitário Encarregado</t>
  </si>
  <si>
    <t xml:space="preserve">Face externa </t>
  </si>
  <si>
    <t>Face interna</t>
  </si>
  <si>
    <t>FACHADAS ENVIDRAÇADAS</t>
  </si>
  <si>
    <t>Preço Homem/Mês Jauzeiro</t>
  </si>
  <si>
    <t>Fachadas envidraçadas</t>
  </si>
  <si>
    <t>Jauzeiro</t>
  </si>
  <si>
    <t>Outras fachadas não envidraçadas que precisarão de manutenção periódica:</t>
  </si>
  <si>
    <t>Período de 13h as 21h</t>
  </si>
  <si>
    <t>Resumo:</t>
  </si>
  <si>
    <t>Tipo de área</t>
  </si>
  <si>
    <t>Área</t>
  </si>
  <si>
    <t>Preço Mensal</t>
  </si>
  <si>
    <t>Subtotal</t>
  </si>
  <si>
    <t>Área Interna</t>
  </si>
  <si>
    <t>Área Externa</t>
  </si>
  <si>
    <t>Esquadrias Externas</t>
  </si>
  <si>
    <t>Fachadas envidraças</t>
  </si>
  <si>
    <t>Outras fachadas não envidraçadas que precisarão de manutenção</t>
  </si>
  <si>
    <t>Total Mensal</t>
  </si>
  <si>
    <t>¹ Possibilidade de uso de máquina</t>
  </si>
  <si>
    <t>MODELO DE PLANILHA DE CUSTOS E FORMAÇÃO DE PREÇOS</t>
  </si>
  <si>
    <t>Discriminação dos Serviços</t>
  </si>
  <si>
    <t>A</t>
  </si>
  <si>
    <t>Data de apresentação da proposta</t>
  </si>
  <si>
    <t>B</t>
  </si>
  <si>
    <t>Município</t>
  </si>
  <si>
    <t>Brasília/DF</t>
  </si>
  <si>
    <t>C</t>
  </si>
  <si>
    <t>Ano do Acordo, Convenção ou Dissídio Coletivo</t>
  </si>
  <si>
    <t>2026/2026</t>
  </si>
  <si>
    <t>D</t>
  </si>
  <si>
    <t>Nº de meses de execução contratual</t>
  </si>
  <si>
    <t>Identificação do Serviço</t>
  </si>
  <si>
    <t>Tipo de Serviço</t>
  </si>
  <si>
    <t>Unidade de medida</t>
  </si>
  <si>
    <t>Quantidade total a contratar (em função da unidade de medida)</t>
  </si>
  <si>
    <t>PROPOSTA INICIAL</t>
  </si>
  <si>
    <t>Dados para composição dos custos referentes à mão-de-obra</t>
  </si>
  <si>
    <t>Tipo de serviço (mesmo serviço com características distintas)</t>
  </si>
  <si>
    <t xml:space="preserve">Supervisor/Encarregado </t>
  </si>
  <si>
    <t>Classificação Brasileira de Ocupações (CBO)</t>
  </si>
  <si>
    <t>4101-05</t>
  </si>
  <si>
    <t>Salário Nominativo da Categoria Profissional</t>
  </si>
  <si>
    <t>Categoria profissional (vinculada à execução contratual)</t>
  </si>
  <si>
    <t>Data base da categoria (dia/mês/ano)</t>
  </si>
  <si>
    <t>MÓDULO 1 - COMPOSIÇÃO DA REMUNERAÇÃO</t>
  </si>
  <si>
    <t>Composição da Remuneração</t>
  </si>
  <si>
    <t>Qtd.</t>
  </si>
  <si>
    <t>DADOS</t>
  </si>
  <si>
    <t>VALOR</t>
  </si>
  <si>
    <t>Salário Base</t>
  </si>
  <si>
    <t>Cláusula 3ª do Termo Aditivo da CCT 2026 Sindiserviços</t>
  </si>
  <si>
    <t>Adicional Noturno</t>
  </si>
  <si>
    <t>Adicional de Insalubridade</t>
  </si>
  <si>
    <t xml:space="preserve">Adicional Periculosidade </t>
  </si>
  <si>
    <t>E</t>
  </si>
  <si>
    <t>Outros ()</t>
  </si>
  <si>
    <t>TOTAL DO MÓDULO 1</t>
  </si>
  <si>
    <t>MÓDULO 2 – ENCARGOS E BENEFÍCIOS ANUAIS, MENSAIS E DIÁRIOS</t>
  </si>
  <si>
    <t>Submódulo 2.1 - 13º Salário, Férias e Adicional de Férias</t>
  </si>
  <si>
    <t xml:space="preserve">VALOR </t>
  </si>
  <si>
    <t xml:space="preserve">13 (Décimo-terceiro) salário                       </t>
  </si>
  <si>
    <t>Total da remuneração x 8.33% (percentual da tabela do Anexo XII da IN nº 05/2017 ).</t>
  </si>
  <si>
    <t xml:space="preserve">Férias e Adicional de Férias        </t>
  </si>
  <si>
    <t>Total da remuneração x 12,10% (percentual da tabela do Anexo XII da IN nº 05/2017 ).</t>
  </si>
  <si>
    <t>TOTAL SUBMÓDULO 2.1</t>
  </si>
  <si>
    <t>Submódulo 2.2 - Encargos Previdenciários (GPS), Fundo de Garantia por tempo de Serviço (FGTS) e Outras Contribuições</t>
  </si>
  <si>
    <t>%</t>
  </si>
  <si>
    <t>INSS</t>
  </si>
  <si>
    <t>Salário Educação</t>
  </si>
  <si>
    <t>SAT</t>
  </si>
  <si>
    <t>SESC ou SESI</t>
  </si>
  <si>
    <t>SENAI - SENAC</t>
  </si>
  <si>
    <t xml:space="preserve">      Soma dos módulos 1+2 vezes percentuais.</t>
  </si>
  <si>
    <t xml:space="preserve">      Para atividades desoneradas, não há incidência do INSS no 13º salário.</t>
  </si>
  <si>
    <t>F</t>
  </si>
  <si>
    <t>SEBRAE</t>
  </si>
  <si>
    <t>G</t>
  </si>
  <si>
    <t>INCRA: Total da remuneração x Alíquota do INCRA</t>
  </si>
  <si>
    <t>H</t>
  </si>
  <si>
    <t>FGTS</t>
  </si>
  <si>
    <t>TOTAL SUBMÓDULO 2.2</t>
  </si>
  <si>
    <t>Submódulo 2.3 - Benefícios Mensais e Diários</t>
  </si>
  <si>
    <t xml:space="preserve">Transporte (R$ 5,50 x 2 x 22 - 6% x Sal. Base). </t>
  </si>
  <si>
    <t xml:space="preserve">Auxílio-Refeição/Alimentação </t>
  </si>
  <si>
    <t>Cláusula Quinta  do Termo Aditivo da CCT 2026 Sindiserviços</t>
  </si>
  <si>
    <t xml:space="preserve">Assistencia Médica / Plano de Saúde </t>
  </si>
  <si>
    <t>Seguro de Vida /Auxílio Funeral</t>
  </si>
  <si>
    <t xml:space="preserve">Plano Odontológico </t>
  </si>
  <si>
    <t>Reembolso Creche (IN nº 147 de 13 de abril de 2026)</t>
  </si>
  <si>
    <t>IN nº 147 de 13 de abril de 2026</t>
  </si>
  <si>
    <t>Outros</t>
  </si>
  <si>
    <t>TOTAL SUBMÓDULO 2.3</t>
  </si>
  <si>
    <t>QUADRO-RESUMO DO MÓDULO 2 - ENCARGOS, BENEFÍCIOS ANUAIS, MENSAIS E DIÁRIOS</t>
  </si>
  <si>
    <t>Módulo 2 - Encargos e Benefícios Anuais, Mensais e Diários</t>
  </si>
  <si>
    <t>2.1</t>
  </si>
  <si>
    <t>13º Salário e Adicional de Férias</t>
  </si>
  <si>
    <t>2.2</t>
  </si>
  <si>
    <t>GPS, FGTS e Outras Contribuições</t>
  </si>
  <si>
    <t>2.3</t>
  </si>
  <si>
    <t>Benefícios Mensais e Diários</t>
  </si>
  <si>
    <t>TOTAL DO MÓDULO 2</t>
  </si>
  <si>
    <t>MÓDULO 3 – PROVISÃO PARA RESCISÃO</t>
  </si>
  <si>
    <t>Provisão para Rescisão</t>
  </si>
  <si>
    <t>VALOR (R$)</t>
  </si>
  <si>
    <t xml:space="preserve">Aviso-Prévio Indenizado </t>
  </si>
  <si>
    <t>(Total Mod 1+Total  Mod. 2.1 + Vr. Letra H submódulo 2.2) x  aliquota (A)</t>
  </si>
  <si>
    <t>Incidência do FGTS sobre Aviso Prévio Indenizado</t>
  </si>
  <si>
    <t>(Valor apurado no item  A) X aliquota (B)</t>
  </si>
  <si>
    <t>Multa do FGTS e Contrib. Social sobre o Aviso-Prévio Indenizado.</t>
  </si>
  <si>
    <t>(Mód.1 + Submódulo 2.1) x aliquota (C)</t>
  </si>
  <si>
    <t>Aviso-Prévio Trabalhado*</t>
  </si>
  <si>
    <t>(Mód.1 + Mód.2) x aliquota (D)</t>
  </si>
  <si>
    <t>Incidência encargos submódulo 2.2 sobre Aviso-Prévio Trabalhado</t>
  </si>
  <si>
    <t>(Valor apurado no item D) X aliquota (E)</t>
  </si>
  <si>
    <t>Multa do FGTS sobre Aviso-Prévio Trabalhado</t>
  </si>
  <si>
    <t>(Mód.1 + Submódulo 2.1) X aliquota (F)</t>
  </si>
  <si>
    <t>TOTAL DO MÓDULO 3</t>
  </si>
  <si>
    <t>*Percentual de acordo com o entendimento do TCU no Acórdão nº 1.186/2017 - Plenário</t>
  </si>
  <si>
    <t>MÓDULO 4 – CUSTO DE REPOSIÇÃO DO PROFISSIONAL AUSENTE</t>
  </si>
  <si>
    <t>Submódulo 4.1 - Ausências Legais</t>
  </si>
  <si>
    <t>Férias.</t>
  </si>
  <si>
    <t>Ausências Legais:</t>
  </si>
  <si>
    <t>Licença Paternidade:</t>
  </si>
  <si>
    <t>Soma dos módulos 1+2+3, divido por 30, multiplicado pelo número de dias de reposição,</t>
  </si>
  <si>
    <r>
      <t xml:space="preserve">Ausência por Acidente de Trabalho: </t>
    </r>
    <r>
      <rPr>
        <sz val="8"/>
        <color rgb="FF000000"/>
        <rFont val="Arial"/>
        <family val="2"/>
      </rPr>
      <t/>
    </r>
  </si>
  <si>
    <t>dividido por 12 meses ou soma dos módulos 1+2+3 divido pela porcentagem</t>
  </si>
  <si>
    <t xml:space="preserve">Afastamento Maternidade : </t>
  </si>
  <si>
    <t>Outros (especificar)</t>
  </si>
  <si>
    <t xml:space="preserve"> </t>
  </si>
  <si>
    <t>TOTAL SUBMÓDULO 4.1</t>
  </si>
  <si>
    <t>Submódulo 4.2 - Intrajornada</t>
  </si>
  <si>
    <t>Dados</t>
  </si>
  <si>
    <t>Intervalo para Repouso ou Alimentação.</t>
  </si>
  <si>
    <t>TOTAL SUBMÓDULO 4.2</t>
  </si>
  <si>
    <t>QUADRO-RESUMO DO MÓDULO 4 - CUSTO DE REPOSIÇÃO DO PROFISSIONAL AUSENTE</t>
  </si>
  <si>
    <t>Módulo 4 - Custo de Reposição do Profissional Ausente</t>
  </si>
  <si>
    <t>4.1</t>
  </si>
  <si>
    <t>Ausências Legais</t>
  </si>
  <si>
    <t>4.2</t>
  </si>
  <si>
    <t>Intrajornada</t>
  </si>
  <si>
    <t>TOTAL DO MÓDULO 4</t>
  </si>
  <si>
    <t>MÓDULO 5 – INSUMOS DIVERSOS</t>
  </si>
  <si>
    <t>Insumos Diversos</t>
  </si>
  <si>
    <t>Uniformes</t>
  </si>
  <si>
    <t>Equipamentos</t>
  </si>
  <si>
    <t>Material</t>
  </si>
  <si>
    <t>TOTAL DO MÓDULO 5</t>
  </si>
  <si>
    <t>MÓDULO 6 – CUSTOS INDIRETOS, LUCRO E TRIBUTOS</t>
  </si>
  <si>
    <t>Custos Indiretos, Lucro e Tributos</t>
  </si>
  <si>
    <t>Custos Indiretos:</t>
  </si>
  <si>
    <t>(Módulo 1 + Módulo 2 + Módulo 3 + Módulo 4 + Módulo 5) x Média praticada pelas empresas.</t>
  </si>
  <si>
    <t xml:space="preserve">Lucro: </t>
  </si>
  <si>
    <t>(Módulo 1 + Módulo 2 + Módulo 3 + Módulo 4 + Módulo 5 + Custos Indiretos) x Média praticada pelas empresas.</t>
  </si>
  <si>
    <t>TRIBUTOS.</t>
  </si>
  <si>
    <t>Base de Cálculo dos Tributos: (Módulo 1 + Módulo 2 + Módulo 3 + Módulo 4 + Módulo 5 + Custos Indiretos+Lucro) dividido pelo percentual 91,35%  que corresponde a diferença de 100 - o somatório das alíquotas dos tributos (c.1+c.2+c.3)</t>
  </si>
  <si>
    <t>C.1</t>
  </si>
  <si>
    <t>PIS:</t>
  </si>
  <si>
    <t>Base de cálculo (C-TRIBUTOS) x Alíquota do COFINS</t>
  </si>
  <si>
    <t>C.2</t>
  </si>
  <si>
    <t xml:space="preserve">COFINS: </t>
  </si>
  <si>
    <t>Base de cálculo (C-TRIBUTOS) x Alíquota do PIS</t>
  </si>
  <si>
    <t>C.3</t>
  </si>
  <si>
    <t xml:space="preserve">ISS: </t>
  </si>
  <si>
    <t>Base de cálculo (C-TRIBUTOS) x Alíquota do ISS</t>
  </si>
  <si>
    <t>TOTAL DO MÓDULO 6</t>
  </si>
  <si>
    <t>QUADRO RESUMO DO CUSTO POR EMPREGADO</t>
  </si>
  <si>
    <t>Mão-de-Obra vinculada à execução contratual (valor por empregado)</t>
  </si>
  <si>
    <t>Subtotal (A + B + C + D + E)</t>
  </si>
  <si>
    <t>PREÇO TOTAL POR EMPREGADO</t>
  </si>
  <si>
    <t>Auxiliar de Limpeza/Servente</t>
  </si>
  <si>
    <t>5143-20</t>
  </si>
  <si>
    <t>Cláusula 13ª Parágrafo primeiro inciso II da CCT Sindiserviços 2025</t>
  </si>
  <si>
    <t>Reembolso-creche (IN nº 147/2026)</t>
  </si>
  <si>
    <t>Aviso-Prévio Indenizado</t>
  </si>
  <si>
    <t xml:space="preserve">(Mód.1 + Mód.2) x aliquota (D)  - </t>
  </si>
  <si>
    <t>*Percentual e acordo com o entendimento do TCU no Acórdão nº 1.186/2017 - Plenário</t>
  </si>
  <si>
    <t>5143-05</t>
  </si>
  <si>
    <t>Cláusula 3ª  Termo Aditivo da CCT 2026 Sindiserviços</t>
  </si>
  <si>
    <t>30% sobre o salário-base do trabalhador</t>
  </si>
  <si>
    <t>Aviso-Prévio Trabalhado *</t>
  </si>
  <si>
    <t>Categoria Profissional</t>
  </si>
  <si>
    <t>Tipo de uniforme</t>
  </si>
  <si>
    <t>Qtd</t>
  </si>
  <si>
    <t>Valor Unitário</t>
  </si>
  <si>
    <t>Valor Total</t>
  </si>
  <si>
    <t>Supervisor</t>
  </si>
  <si>
    <t xml:space="preserve">CINTO 
Tecido: Recouro ou material similar. Largura 40mm. 
Cor: Preta 
Modelo: Adulto </t>
  </si>
  <si>
    <t>"CALÇADOS 
Modelo: Social, com solado em borracha antiderrapante e macio, fabricado em couro, transpirável e anti-odor, com limpeza facilitada e aplicável para possibilidade de utilização de graxa. Design com cadarço ou sem, sendo, neste último caso, com elástico resistente e protetor que garanta a fixação do sapato por tempo duradouro. 
Cor: Preto. 
Tamanho: de acordo com o usuário. "</t>
  </si>
  <si>
    <t xml:space="preserve">MEIA 
Tecido: 68% algodão, 30% poliamida e 2% elastano  
Cor: Preta 
Modelo: cano longo  
Tamanho: de acordo com o usuário </t>
  </si>
  <si>
    <t xml:space="preserve">CAMISETAS GOLA POLO 
Tecido: algodão, com proteção UV, contendo botões, manga curta. 
Cor: da Contratada com seu logotipo 
Modelo: Tradicional, manga curta, gola careca e com logo da Contratada. 
Fabricação Nacional. </t>
  </si>
  <si>
    <t>Valor multiplicado por 2</t>
  </si>
  <si>
    <t>Total dividido por 12 meses</t>
  </si>
  <si>
    <t>Auxiliares e limpador de vidro</t>
  </si>
  <si>
    <t>Camisa manga curta</t>
  </si>
  <si>
    <t xml:space="preserve">CALÇA COMPRIDA DE CÓS ALTO  
Tecido: Calça confeccionada em fio tactel, com costura reforçada e acabamentos em overlock.   
Cor: da Contratada, com seu logotipo e cor firme.   
Modelo: Bolsos laterais modelo faca e 01 (um) traseiro, cintura com elástico e cadarço. Sem bainha com barra overloque. Costura reforçada.   
Fabricação Nacional. </t>
  </si>
  <si>
    <t xml:space="preserve">BOTA DE SEGURANÇA  
Confeccionada em couro com curtimento atravessado, 1,8/2,0mm linhas de espessura, fechamento em elástico, forração em tecido não transpirável, palmilha de montagem em poliéster resinado fixada/costurada junto ao cabedal (processo strobel), solado poliuretano bidensidade, bicolor com sistema de absorção de impacto, injetado diretamente ao cabedal. 
Cor: Preta 
Tamanho: de acordo com o usuário  </t>
  </si>
  <si>
    <t xml:space="preserve">BONÉ (TRABALHO EXTERNO) 
Tipo: Boné canavieiro, ajuste elástico na parte traseira, proteção para o pescoço. 
Tecido: Tecido de secagem rápida 
Cor: Nas cores da contratada. 
Tamanho: Peak - Tamanho único. </t>
  </si>
  <si>
    <t xml:space="preserve">MEIA 
Tecido: 68% algodão, 30% poliamida e 2% elastano  
Cor: Preta  
Modelo: cano longo  
Tamanho: de acordo com o usuário </t>
  </si>
  <si>
    <t xml:space="preserve">CAPA DE CHUVA 
Tecido: Nylon emborrachado com uma face em poliamida e a outra em PVC. Jaqueta e calça costuradas em overlock de cinco fios. Costuras impermeabilizadas internamente por processo de selagem térmica.  
Contendo capuz fixo e fechamento frontal duplo, através de dois zíperes de nylon e lapela. Com faixas refletivas obedecendo às normas da NBR 15292. 
Cor: Conforme cores da Contratada </t>
  </si>
  <si>
    <t>Equipamento</t>
  </si>
  <si>
    <t>Especificação</t>
  </si>
  <si>
    <t>QTD</t>
  </si>
  <si>
    <t>Apanhador de lixo</t>
  </si>
  <si>
    <t>Pá Coletora Lixo Material Coletor: Polipropileno , Material Cabo: Madeira Plástificada , Comprimento Cabo: 75 C</t>
  </si>
  <si>
    <t>unidade</t>
  </si>
  <si>
    <t>Baldes plástico</t>
  </si>
  <si>
    <t>Balde Material: Plástico , Material Alça: Plástico , Capacidade: 12 L, Cor: Variada , Formato: Cilíndrico</t>
  </si>
  <si>
    <t>Borrifador</t>
  </si>
  <si>
    <t>Borrifador de 500 ml</t>
  </si>
  <si>
    <t>Cabo extensor</t>
  </si>
  <si>
    <t>Cabo extensor 4,5 m</t>
  </si>
  <si>
    <t>Cestão com tampa</t>
  </si>
  <si>
    <t>Cesto Lixo Material: Plástico , Capacidade: 100 L,
Características Adicionais: Com Tampa E Reforçado</t>
  </si>
  <si>
    <t>Dispenser de saquinho descartável e absorvente higiênico</t>
  </si>
  <si>
    <t>Material plástico resistente, com sistema autocolante, amplo visor frontal, facilitando o abastecimento</t>
  </si>
  <si>
    <t xml:space="preserve">Unidades </t>
  </si>
  <si>
    <t>Dispenser para papel higiênicos</t>
  </si>
  <si>
    <t xml:space="preserve">
Dispenser Papel Higiênico
Material Base: Plástico Abs
Material Tampa: Plastico Abs
Tipo: De Parede
Cor: Branco
Características Adicionais: Capacidade Para Rolo De Até 400 Metros
Altura: 29 CM
Largura: 26,5 CM
Profundidade: 13,50 CM</t>
  </si>
  <si>
    <t>Dispenser para papel toalha</t>
  </si>
  <si>
    <t>Dispenser Papel Toalha
Material: Plástico Abs
Tipo: Semiautomático
Cor: Branca
Dimensões: 345 X 290 X 200 MM</t>
  </si>
  <si>
    <t>Dispenser para sabonete líquido</t>
  </si>
  <si>
    <t xml:space="preserve">
Saboneteira Tipo Uso: Sabonete Líquido , Características
Adicionais: Tipo Pump, Com Valvula Para Saida Do Sabonete ,
Material: Polietileno De Alta Densidade Pead , Cor: Branca</t>
  </si>
  <si>
    <t>Escova plástica com alça</t>
  </si>
  <si>
    <t>Escova plástica 
(Referência: Material: Plástico resistente, cerdasd duras 
Medidas sugeridas ou similares (C x L x A): 12 X 6 X 4,2 cm)</t>
  </si>
  <si>
    <t>Escovão 350</t>
  </si>
  <si>
    <t>Escovão para enceradeira 350</t>
  </si>
  <si>
    <t>Escovão 410</t>
  </si>
  <si>
    <t>Escovão para enceradeira 410</t>
  </si>
  <si>
    <t>Escovão 510</t>
  </si>
  <si>
    <t>Escovão para enceradeira 510</t>
  </si>
  <si>
    <t>Escovinha manual</t>
  </si>
  <si>
    <t xml:space="preserve">Escova para limpeza de pias com dupla face </t>
  </si>
  <si>
    <t>Kit suporte  LT</t>
  </si>
  <si>
    <t>Esfregão limpa tudo</t>
  </si>
  <si>
    <t>Espanador de pena</t>
  </si>
  <si>
    <t>Espanador
Material: Penas
Material Cabo: Madeira
Comprimento Cabo: 40 CM
Características Adicionais: Torneado E Reforçado</t>
  </si>
  <si>
    <t>Espátula</t>
  </si>
  <si>
    <t xml:space="preserve">Espátula com 12 cm reforçada </t>
  </si>
  <si>
    <t>Extensão elétrica</t>
  </si>
  <si>
    <t>Extensão elétrica 100 metros</t>
  </si>
  <si>
    <t xml:space="preserve"> Extensão Elétrica 
Comprimento: 50 M, 
Componentes: 1 Plugue Macho E 1 Plugue Fêmea , 
Características Adicionais: Diâmetro Do Fio 8mm , 
Tensão Nominal: 250 V, 
Material: Termoplástico Anti-Chama , Corrente Nominal: 10</t>
  </si>
  <si>
    <t>Lixeiras com pedal</t>
  </si>
  <si>
    <t>100 litros para as copas</t>
  </si>
  <si>
    <t>13 litros para banheiro</t>
  </si>
  <si>
    <t>Lixeiras com tampa</t>
  </si>
  <si>
    <t>basculante 60 litros para corredores</t>
  </si>
  <si>
    <t>Lixeiras para escritório</t>
  </si>
  <si>
    <t>Lixeiras para escritório 12 litros</t>
  </si>
  <si>
    <t>Lixeiras sustentável</t>
  </si>
  <si>
    <t>Lixeiras para separar lixos reciclável</t>
  </si>
  <si>
    <t>kit com 6 lixeiras</t>
  </si>
  <si>
    <t>Mangueira</t>
  </si>
  <si>
    <t>Mangueira de 1/2 com 50 metros</t>
  </si>
  <si>
    <t>Mangueira lonada 3/4 com bico de 100 m</t>
  </si>
  <si>
    <t xml:space="preserve">Mop pó </t>
  </si>
  <si>
    <t>Mop pó completo grande</t>
  </si>
  <si>
    <t>Placa de sinalização de Piso molhado</t>
  </si>
  <si>
    <t>Sinalização / Segurança</t>
  </si>
  <si>
    <t>Regador</t>
  </si>
  <si>
    <t>Regador de 10 Litros</t>
  </si>
  <si>
    <t>Rodo Limpa vidros com Spray com Reservatório</t>
  </si>
  <si>
    <t>Rodo manual para vidros</t>
  </si>
  <si>
    <t>Rodo de maderira de 40 cm</t>
  </si>
  <si>
    <t>Rodo 40 cm</t>
  </si>
  <si>
    <t>Rodo de madeira de 60 cm</t>
  </si>
  <si>
    <t>Rodo 60 cm</t>
  </si>
  <si>
    <t>Rodo de madeira de 80 cm</t>
  </si>
  <si>
    <t>Rodo 80 cm</t>
  </si>
  <si>
    <t>Vassoura</t>
  </si>
  <si>
    <t>Vassoura de pêlo 40 cm</t>
  </si>
  <si>
    <t>Vassoura Grande 60 cm</t>
  </si>
  <si>
    <t>Vassoura plástico PET, PP e PE</t>
  </si>
  <si>
    <t>Vassoura de 40 cm</t>
  </si>
  <si>
    <t>Unidade</t>
  </si>
  <si>
    <t>Vassoura reforçada</t>
  </si>
  <si>
    <t>Vassoura reforçada 40 cm</t>
  </si>
  <si>
    <t>Dispenser para álcool em gel</t>
  </si>
  <si>
    <t>Produzido em material plástico ABS, com sistema autocolante.  Amplo visor frontal, facilitando o abastecimento do produto, válvula de controle proporcionando correta dosagem e impedindo vazamento</t>
  </si>
  <si>
    <t>Kit Limpa Vidros Completo (Com Luvas)</t>
  </si>
  <si>
    <t>Completo, com luvas</t>
  </si>
  <si>
    <t>Valor total</t>
  </si>
  <si>
    <t>Obs.:</t>
  </si>
  <si>
    <t>Em relação aos demais itens, será necessária manifestação da fiscalização técnica após o primeiro ano de vigência do contrato, com o objetivo de avaliar a pertinência e a necessidade de renovação de cada item.</t>
  </si>
  <si>
    <t>Total da Depreciação</t>
  </si>
  <si>
    <t>Aspirador de água e pó</t>
  </si>
  <si>
    <t>Aspirador De Pó E Água Material: Aço Inox , Capacidade: 15 L, Tensão Alimentação: 220 V, Potência: 1700</t>
  </si>
  <si>
    <t>Carro funcional de plástico</t>
  </si>
  <si>
    <t>Carro Limpeza
Material: Polipropileno
Tipo: 4 Rodízios
Diâmetro Roda: 6 E 3 Pol (Traseiras E Dianteiras)
Comprimento: 126 CM
Largura: 54 CM
Altura: 98 CM
Capacidade: 90 L
Características Adicionais: Zíper Abertura Lateral E Bolsa 90 Litros
Tipo: (TOMKI)</t>
  </si>
  <si>
    <t>Escada</t>
  </si>
  <si>
    <t xml:space="preserve">Escada Material: Alumínio , Tipo: Dobrável , Quantidade Degraus: 10 UN, Características Adicionais: Pés Antiderrapantes, Trava De Segurança , Altura: 3,15 M, Capacidade: 150 K
Escada 10 degraus   </t>
  </si>
  <si>
    <t>Escada
Material: Alumínio
Tipo: Dobrável
Quantidade Degraus: 7 UN
Características Adicionais: Pés Antiderrapantes, Trava De Segurança
Capacidade: 120 KG</t>
  </si>
  <si>
    <t>Lavadora de alta pressão</t>
  </si>
  <si>
    <t>Pressão maior ou igual a 1600 Psi
  - Potência maior ou igual a 1400 Watts
  - Vazão: maior ou igual a 360 litros por hora
  - Voltagem 220 volts  </t>
  </si>
  <si>
    <t>Máquina Extratora</t>
  </si>
  <si>
    <t> - Potencia igual ou superior a 1600 watts
- Voltagem 220 volts
- Capacidade igual ou superior a 20 litros.</t>
  </si>
  <si>
    <t>Máquina enceradeira</t>
  </si>
  <si>
    <t>Máquina enceradeira completa 500</t>
  </si>
  <si>
    <t>Máquina enceradeira completa 350</t>
  </si>
  <si>
    <t>Máquina Enceradeira completa 410</t>
  </si>
  <si>
    <t>Máquina profissional Lava e Seca Piso</t>
  </si>
  <si>
    <t>- capacidade 30 litros
- Voltagem 220 volts
- potencia igual ou superior a 400 w 
- nível de ruido menor ou igual a 67 dB(A)
- Rotação da escova igual ou superiroo a 155 rpm</t>
  </si>
  <si>
    <t>Total</t>
  </si>
  <si>
    <t>Obs.: Maquinário, lançado a depreciação de 10% ano.</t>
  </si>
  <si>
    <t>Valor do material dividido por 12 meses</t>
  </si>
  <si>
    <t>valor divido por 12 posto</t>
  </si>
  <si>
    <t>Equipamentos do Limpador de vidro</t>
  </si>
  <si>
    <t xml:space="preserve">Corda </t>
  </si>
  <si>
    <t>Corda para descida em altura em prédio de 4 andares (Unidade de 25 metros)</t>
  </si>
  <si>
    <t>Cadeirinha  de aço</t>
  </si>
  <si>
    <t>Tipo balancinho Rapel para descida em altura</t>
  </si>
  <si>
    <t>Capacete de segurança com jugular</t>
  </si>
  <si>
    <t>Capacetes para Trabalho em Altura qu atenda a NR 6 no Brasil</t>
  </si>
  <si>
    <t>Oculos de segurança</t>
  </si>
  <si>
    <t>Polímero de alta resistência, indicado para aplicações com alto impacto
Incolor</t>
  </si>
  <si>
    <t>Luvas de proteção</t>
  </si>
  <si>
    <t>Material: látex natural ou sintético</t>
  </si>
  <si>
    <t>Cinto de segurança</t>
  </si>
  <si>
    <t>Cinto de segurança tipo paraquedista com suporte lombar , ajuste de perna com elementos de engate nos ombros, com talabarte.</t>
  </si>
  <si>
    <t>Máquina de alta pressão</t>
  </si>
  <si>
    <t>Potência: 1500 watts
Vazão: 360 litros por hora
Pressão acima de 1500 Psi
Voltagem: 220Volts</t>
  </si>
  <si>
    <t>Valor dividido por 12 meses</t>
  </si>
  <si>
    <t>Produtos e Materiais</t>
  </si>
  <si>
    <t xml:space="preserve">Água sanitária </t>
  </si>
  <si>
    <t xml:space="preserve">Água sanitária       </t>
  </si>
  <si>
    <t>Galão de 5L</t>
  </si>
  <si>
    <t>Álcool comum</t>
  </si>
  <si>
    <t xml:space="preserve">Álcool   </t>
  </si>
  <si>
    <t xml:space="preserve">Litros </t>
  </si>
  <si>
    <t xml:space="preserve">Álcool em Gel 70 </t>
  </si>
  <si>
    <t>Galão de 5 litros</t>
  </si>
  <si>
    <t xml:space="preserve">Álcool em gel bactericida 70° </t>
  </si>
  <si>
    <t>Refil 1 LITRO – vidro individual</t>
  </si>
  <si>
    <t xml:space="preserve">Unidade </t>
  </si>
  <si>
    <t>Álcool isopropílico</t>
  </si>
  <si>
    <t>Utilizado para limpeza pesada de quadros,  em embalagens de 500 mL</t>
  </si>
  <si>
    <t>Aromatizante líquido 5L</t>
  </si>
  <si>
    <t>Aromatizante líquido</t>
  </si>
  <si>
    <t xml:space="preserve">Base seladora </t>
  </si>
  <si>
    <t xml:space="preserve">Cera impermeabilizante em galões de 5 lts </t>
  </si>
  <si>
    <t xml:space="preserve">Galões </t>
  </si>
  <si>
    <t xml:space="preserve">Bucha de nylon dupla face </t>
  </si>
  <si>
    <t>Bucha de nylon dupla face 100x71mm</t>
  </si>
  <si>
    <t>Unidades</t>
  </si>
  <si>
    <t>Cera para impermeabilizantes</t>
  </si>
  <si>
    <t xml:space="preserve">Cera impermeabilizante   5 galões de 5 lts </t>
  </si>
  <si>
    <t>Galões de 5 litros</t>
  </si>
  <si>
    <t xml:space="preserve">Desinfetante concentrado </t>
  </si>
  <si>
    <t xml:space="preserve">Desinfetante concentrado (eucalipto) de 120ml     </t>
  </si>
  <si>
    <t xml:space="preserve">Desinfetante concentrado 5L (lavanda, talco, floral) </t>
  </si>
  <si>
    <t>Galões</t>
  </si>
  <si>
    <t xml:space="preserve">Odorizadpor purificador de ambientes </t>
  </si>
  <si>
    <t>Odorizador purificador de ambientes de 360 ml Aerosol</t>
  </si>
  <si>
    <t>Esponja de aço</t>
  </si>
  <si>
    <t>Esponja de aço com 112 unidades</t>
  </si>
  <si>
    <t>Fardo</t>
  </si>
  <si>
    <t>Fibra verde para esfregão (Tipo Limpa Tudo)</t>
  </si>
  <si>
    <t>para limpeza pesada de canto de parede</t>
  </si>
  <si>
    <t>unidades</t>
  </si>
  <si>
    <t xml:space="preserve">Flanela grande </t>
  </si>
  <si>
    <t>Flanela grande (60 x 60 cm)</t>
  </si>
  <si>
    <t>Limpa cerâmica</t>
  </si>
  <si>
    <t xml:space="preserve">Limpa cerâmica e pedras </t>
  </si>
  <si>
    <t>Limpa pedras pedrex</t>
  </si>
  <si>
    <t>Limpa pedra em galões de 5 L</t>
  </si>
  <si>
    <t xml:space="preserve">Limpador Brilha aço inox </t>
  </si>
  <si>
    <t>Limpador de aço inox de 500 mL</t>
  </si>
  <si>
    <t>Limpador instantâneo multiuso 500ml</t>
  </si>
  <si>
    <t>Limpador instantâneo multiuso em embalagens de 500 mL</t>
  </si>
  <si>
    <t xml:space="preserve">Líquido para limpeza de quadro branco </t>
  </si>
  <si>
    <t>Líquido especialmente formulado para limpeza de quadro branco (Spray 60ml)</t>
  </si>
  <si>
    <t xml:space="preserve">Líquido limpa vidros </t>
  </si>
  <si>
    <t>Líquido limpa vidros em embalagens de 500 mL</t>
  </si>
  <si>
    <t xml:space="preserve">Lustra metais </t>
  </si>
  <si>
    <t xml:space="preserve">Lustra metais (200ml)  </t>
  </si>
  <si>
    <t xml:space="preserve">Lustra móveis </t>
  </si>
  <si>
    <t>Lustra móveis (200ml)</t>
  </si>
  <si>
    <t xml:space="preserve">Luvas </t>
  </si>
  <si>
    <t>Luvas borracha amarela - tamanhos  P, M e G</t>
  </si>
  <si>
    <t>Luvas de borracha azul (12 de cada tamanho P.M.G)</t>
  </si>
  <si>
    <t xml:space="preserve">Máscara </t>
  </si>
  <si>
    <t>Máscara p/ poeira PFF1, PFF2 e PFF3. sem válvula</t>
  </si>
  <si>
    <t>Neutralizador de Odor</t>
  </si>
  <si>
    <t>Utilizado nos Banheiros  em embalagens de 5 Litros (Galões de 5 L)</t>
  </si>
  <si>
    <t xml:space="preserve">Óleo de peroba </t>
  </si>
  <si>
    <t>Óleo de peroba  de 100ml</t>
  </si>
  <si>
    <t xml:space="preserve">Pano de chão </t>
  </si>
  <si>
    <t>Pano de chão 
40 cm x 70 cm</t>
  </si>
  <si>
    <t>Papel higiênico folha dupla</t>
  </si>
  <si>
    <t xml:space="preserve">Papel higiênico, rolo de 300 m, branco </t>
  </si>
  <si>
    <t>Pacote com 8 rolos</t>
  </si>
  <si>
    <t>Papel toalha para dispenser</t>
  </si>
  <si>
    <t xml:space="preserve"> Cada caixa com 2 mil folhas de papel toalha  </t>
  </si>
  <si>
    <t xml:space="preserve">Caixas </t>
  </si>
  <si>
    <t xml:space="preserve">Pasta branca </t>
  </si>
  <si>
    <t>Pasta branca para limpeza em geral unidades de 500g</t>
  </si>
  <si>
    <t xml:space="preserve">Pasta cristal </t>
  </si>
  <si>
    <t xml:space="preserve">Pasta cristal de 500 gramas   </t>
  </si>
  <si>
    <t xml:space="preserve">Protetor de acento para vaso sanitário </t>
  </si>
  <si>
    <t>Cada caixa do protetor de acento com 40 unidades.</t>
  </si>
  <si>
    <t>Caixas</t>
  </si>
  <si>
    <t xml:space="preserve">Removedor de cera </t>
  </si>
  <si>
    <r>
      <t xml:space="preserve">Remoção completa das ceras em galões de  </t>
    </r>
    <r>
      <rPr>
        <b/>
        <sz val="10"/>
        <rFont val="Arial"/>
        <family val="2"/>
      </rPr>
      <t>5 litros</t>
    </r>
  </si>
  <si>
    <t>Galão</t>
  </si>
  <si>
    <t xml:space="preserve">Sabão em barra </t>
  </si>
  <si>
    <t xml:space="preserve">Sabão em barra de 200 gramas </t>
  </si>
  <si>
    <t xml:space="preserve">Sabão gelatinoso </t>
  </si>
  <si>
    <t>Sabão gelatinoso em galões de 5 litros</t>
  </si>
  <si>
    <t xml:space="preserve">Sabão líquido </t>
  </si>
  <si>
    <t>Sabão líquido para lavar pratos de 500 ml</t>
  </si>
  <si>
    <t xml:space="preserve">Sabonete bactericida </t>
  </si>
  <si>
    <t>Sabonete bactericida líquido concentrado   (Galões de 5L)</t>
  </si>
  <si>
    <t>Saco lixo de 100 L</t>
  </si>
  <si>
    <t>Saco lixo 100 litros reforçado</t>
  </si>
  <si>
    <t>Cento</t>
  </si>
  <si>
    <t>Saco lixo de 200 L</t>
  </si>
  <si>
    <t xml:space="preserve">Saco lixo 200 litros reforçado </t>
  </si>
  <si>
    <t>Saco lixo de 40 L</t>
  </si>
  <si>
    <t xml:space="preserve">Saco lixo 40 litros reforçado </t>
  </si>
  <si>
    <t xml:space="preserve">Saquinhos para absorventes </t>
  </si>
  <si>
    <t>Saquinhos para absorventes (de 25 unid.)</t>
  </si>
  <si>
    <t>Pacotes</t>
  </si>
  <si>
    <t>Tela desodorizador p/ mictório</t>
  </si>
  <si>
    <t>Utilizada para os mictórios masculinos</t>
  </si>
  <si>
    <t xml:space="preserve">Cloro Granulado </t>
  </si>
  <si>
    <t>Cloro granulado 3 em 1 em balde de 10kg</t>
  </si>
  <si>
    <t>Mata formigas doceiras</t>
  </si>
  <si>
    <t>Gel com 10g de produto com aplicador tipo seringa</t>
  </si>
  <si>
    <t>Disco para enceradeira</t>
  </si>
  <si>
    <t>Disco para enceradeira completa 500 - Preta</t>
  </si>
  <si>
    <t>Disco para enceradeira completa 500 - Vermelha</t>
  </si>
  <si>
    <t>Disco para enceradeira completa 500 - Verde</t>
  </si>
  <si>
    <t>Disco para enceradeira completa 350 cor Preta</t>
  </si>
  <si>
    <t xml:space="preserve">Disco para enceradeira completa 350 cor vermelha </t>
  </si>
  <si>
    <t>Disco para enceradeira completa 350 cor verde</t>
  </si>
  <si>
    <t>Disco para enceradeira completa 410 - preto</t>
  </si>
  <si>
    <t>Disco para enceradeira completa 410 - vermelha</t>
  </si>
  <si>
    <t>Disco para enceradeira completa 410 - verde</t>
  </si>
  <si>
    <t>Valor dividido por 12 postos</t>
  </si>
  <si>
    <t>Qtd de aplicações</t>
  </si>
  <si>
    <t>Valor por aplicação</t>
  </si>
  <si>
    <t>Serviço</t>
  </si>
  <si>
    <r>
      <t xml:space="preserve">1 TERNO COMPLETO 
</t>
    </r>
    <r>
      <rPr>
        <b/>
        <sz val="10"/>
        <color rgb="FF000000"/>
        <rFont val="Arial"/>
        <family val="2"/>
      </rPr>
      <t>Kit completo</t>
    </r>
    <r>
      <rPr>
        <sz val="10"/>
        <color rgb="FF000000"/>
        <rFont val="Arial"/>
        <family val="2"/>
      </rPr>
      <t>, composto por: 
a) 01 (um) Blazer 
Tecido: Oxford Premium 
Modelo: com 03 botões, 02 bolsos laterais na parte inferior externa, 01 bolso superior externo ao lado esquerdo e 01 a 02 bolsos internos. Cor preta. Contendo logotipo da Contratada. 
b) 02 (duas) Camisas Social Manga Longa 
Tecido: Tricoline Misto 
Modelo: Social de manga longa, contendo um bolso na altura do peito esquerdo, contendo logotipo da Contratada, na cor branca. 
c) 01 (uma) Calça Social 
Tecido: Algodão 
Modelo: Contendo 02 bolsos laterais e 02 bolsos traseiros. Corte tradicional, na cor preta. 
Todos em Fabricação Nacional.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</si>
</sst>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 R$ &quot;#,##0.00&quot; &quot;;&quot; R$ (&quot;#,##0.00&quot;)&quot;;&quot; R$ -&quot;00&quot; &quot;;&quot; &quot;@&quot; &quot;"/>
    <numFmt numFmtId="165" formatCode="_-[$R$-416]\ * #,##0.00_-;\-[$R$-416]\ * #,##0.00_-;_-[$R$-416]\ * &quot;-&quot;??_-;_-@_-"/>
    <numFmt numFmtId="166" formatCode="&quot;R$&quot;\ #,##0.00"/>
  </numFmts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u/>
      <sz val="10"/>
      <name val="Arial"/>
      <family val="2"/>
    </font>
    <font>
      <i/>
      <sz val="10"/>
      <color theme="1"/>
      <name val="Arial"/>
      <family val="2"/>
    </font>
    <font>
      <u/>
      <sz val="10"/>
      <color theme="1"/>
      <name val="Arial"/>
      <family val="2"/>
    </font>
    <font>
      <sz val="10"/>
      <color rgb="FFA6A6A6"/>
      <name val="Arial"/>
      <family val="2"/>
    </font>
    <font>
      <i/>
      <sz val="10"/>
      <name val="Arial"/>
      <family val="2"/>
    </font>
    <font>
      <b/>
      <sz val="10"/>
      <color theme="0"/>
      <name val="Arial"/>
      <family val="2"/>
    </font>
    <font>
      <b/>
      <sz val="10"/>
      <color rgb="FFFF0000"/>
      <name val="Arial"/>
      <family val="2"/>
    </font>
    <font>
      <u/>
      <sz val="10"/>
      <color rgb="FF000000"/>
      <name val="Arial"/>
      <family val="2"/>
    </font>
    <font>
      <u/>
      <sz val="10"/>
      <color rgb="FFA6A6A6"/>
      <name val="Arial"/>
      <family val="2"/>
    </font>
    <font>
      <sz val="10"/>
      <color rgb="FF242424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26B0A"/>
        <bgColor rgb="FFE26B0A"/>
      </patternFill>
    </fill>
    <fill>
      <patternFill patternType="solid">
        <fgColor rgb="FFC0C0C0"/>
        <bgColor rgb="FFC0C0C0"/>
      </patternFill>
    </fill>
    <fill>
      <patternFill patternType="solid">
        <fgColor theme="9" tint="-0.249977111117893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</patternFill>
    </fill>
    <fill>
      <patternFill patternType="solid">
        <fgColor theme="0"/>
        <bgColor rgb="FFFFFFFF"/>
      </patternFill>
    </fill>
    <fill>
      <patternFill patternType="solid">
        <fgColor theme="7" tint="-0.499984740745262"/>
        <bgColor rgb="FFD9D9D9"/>
      </patternFill>
    </fill>
    <fill>
      <patternFill patternType="solid">
        <fgColor theme="7" tint="-0.499984740745262"/>
        <bgColor rgb="FFC9C9C9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2" tint="-0.249977111117893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</cellStyleXfs>
  <cellXfs count="491">
    <xf numFmtId="0" fontId="0" fillId="0" borderId="0" xfId="0"/>
    <xf numFmtId="0" fontId="5" fillId="2" borderId="0" xfId="0" applyFont="1" applyFill="1"/>
    <xf numFmtId="0" fontId="6" fillId="2" borderId="0" xfId="0" applyFont="1" applyFill="1"/>
    <xf numFmtId="0" fontId="7" fillId="14" borderId="7" xfId="0" applyFont="1" applyFill="1" applyBorder="1" applyAlignment="1">
      <alignment horizontal="center" vertical="center" wrapText="1"/>
    </xf>
    <xf numFmtId="44" fontId="5" fillId="2" borderId="0" xfId="0" applyNumberFormat="1" applyFont="1" applyFill="1"/>
    <xf numFmtId="0" fontId="8" fillId="2" borderId="7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left" vertical="center" wrapText="1"/>
    </xf>
    <xf numFmtId="165" fontId="8" fillId="2" borderId="7" xfId="0" applyNumberFormat="1" applyFont="1" applyFill="1" applyBorder="1" applyAlignment="1">
      <alignment vertical="center"/>
    </xf>
    <xf numFmtId="0" fontId="8" fillId="2" borderId="7" xfId="0" applyFont="1" applyFill="1" applyBorder="1" applyAlignment="1">
      <alignment vertical="center" wrapText="1"/>
    </xf>
    <xf numFmtId="0" fontId="8" fillId="2" borderId="0" xfId="0" applyFont="1" applyFill="1"/>
    <xf numFmtId="165" fontId="8" fillId="2" borderId="5" xfId="0" applyNumberFormat="1" applyFont="1" applyFill="1" applyBorder="1" applyAlignment="1">
      <alignment vertical="center"/>
    </xf>
    <xf numFmtId="0" fontId="8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2" borderId="5" xfId="0" applyFont="1" applyFill="1" applyBorder="1" applyAlignment="1">
      <alignment horizontal="center" vertical="center" wrapText="1"/>
    </xf>
    <xf numFmtId="165" fontId="8" fillId="2" borderId="5" xfId="0" applyNumberFormat="1" applyFont="1" applyFill="1" applyBorder="1" applyAlignment="1">
      <alignment horizontal="center" vertical="center"/>
    </xf>
    <xf numFmtId="165" fontId="5" fillId="2" borderId="0" xfId="0" applyNumberFormat="1" applyFont="1" applyFill="1"/>
    <xf numFmtId="165" fontId="5" fillId="2" borderId="0" xfId="0" applyNumberFormat="1" applyFont="1" applyFill="1" applyAlignment="1">
      <alignment vertical="center"/>
    </xf>
    <xf numFmtId="0" fontId="5" fillId="2" borderId="0" xfId="0" applyFont="1" applyFill="1" applyAlignment="1">
      <alignment horizontal="left"/>
    </xf>
    <xf numFmtId="0" fontId="9" fillId="14" borderId="7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10" fillId="2" borderId="0" xfId="0" applyFont="1" applyFill="1"/>
    <xf numFmtId="0" fontId="8" fillId="2" borderId="7" xfId="0" applyFont="1" applyFill="1" applyBorder="1" applyAlignment="1">
      <alignment horizontal="center" vertical="center"/>
    </xf>
    <xf numFmtId="165" fontId="8" fillId="2" borderId="7" xfId="0" applyNumberFormat="1" applyFont="1" applyFill="1" applyBorder="1" applyAlignment="1">
      <alignment horizontal="left" vertical="center"/>
    </xf>
    <xf numFmtId="0" fontId="8" fillId="13" borderId="12" xfId="0" applyFont="1" applyFill="1" applyBorder="1" applyAlignment="1">
      <alignment horizontal="center" vertical="center" wrapText="1"/>
    </xf>
    <xf numFmtId="0" fontId="3" fillId="13" borderId="0" xfId="0" applyFont="1" applyFill="1"/>
    <xf numFmtId="0" fontId="4" fillId="17" borderId="7" xfId="0" applyFont="1" applyFill="1" applyBorder="1" applyAlignment="1">
      <alignment horizontal="center" vertical="center" wrapText="1"/>
    </xf>
    <xf numFmtId="8" fontId="3" fillId="13" borderId="7" xfId="0" applyNumberFormat="1" applyFont="1" applyFill="1" applyBorder="1" applyAlignment="1">
      <alignment vertical="center"/>
    </xf>
    <xf numFmtId="8" fontId="4" fillId="17" borderId="7" xfId="0" applyNumberFormat="1" applyFont="1" applyFill="1" applyBorder="1"/>
    <xf numFmtId="0" fontId="11" fillId="0" borderId="0" xfId="0" applyFont="1"/>
    <xf numFmtId="0" fontId="3" fillId="14" borderId="5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11" fillId="2" borderId="0" xfId="0" applyFont="1" applyFill="1"/>
    <xf numFmtId="0" fontId="12" fillId="2" borderId="0" xfId="0" applyFont="1" applyFill="1" applyAlignment="1">
      <alignment vertical="center" wrapText="1"/>
    </xf>
    <xf numFmtId="0" fontId="11" fillId="2" borderId="0" xfId="0" applyFont="1" applyFill="1" applyProtection="1">
      <protection locked="0"/>
    </xf>
    <xf numFmtId="0" fontId="8" fillId="2" borderId="12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165" fontId="8" fillId="2" borderId="7" xfId="0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44" fontId="5" fillId="2" borderId="12" xfId="1" applyFont="1" applyFill="1" applyBorder="1" applyAlignment="1">
      <alignment horizontal="center" vertical="center"/>
    </xf>
    <xf numFmtId="44" fontId="5" fillId="2" borderId="12" xfId="1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2" borderId="12" xfId="0" applyFont="1" applyFill="1" applyBorder="1" applyAlignment="1">
      <alignment horizontal="center" vertical="center"/>
    </xf>
    <xf numFmtId="8" fontId="8" fillId="13" borderId="12" xfId="0" applyNumberFormat="1" applyFont="1" applyFill="1" applyBorder="1" applyAlignment="1">
      <alignment horizontal="center" vertical="center"/>
    </xf>
    <xf numFmtId="0" fontId="8" fillId="13" borderId="6" xfId="0" applyFont="1" applyFill="1" applyBorder="1" applyAlignment="1">
      <alignment horizontal="center" vertical="center" wrapText="1"/>
    </xf>
    <xf numFmtId="0" fontId="8" fillId="13" borderId="26" xfId="0" applyFont="1" applyFill="1" applyBorder="1" applyAlignment="1">
      <alignment horizontal="center" vertical="center" wrapText="1"/>
    </xf>
    <xf numFmtId="0" fontId="3" fillId="13" borderId="12" xfId="0" applyFont="1" applyFill="1" applyBorder="1" applyAlignment="1">
      <alignment horizontal="center" vertical="center"/>
    </xf>
    <xf numFmtId="44" fontId="5" fillId="2" borderId="0" xfId="0" applyNumberFormat="1" applyFont="1" applyFill="1" applyAlignment="1">
      <alignment vertical="center"/>
    </xf>
    <xf numFmtId="0" fontId="8" fillId="2" borderId="0" xfId="0" applyFont="1" applyFill="1" applyAlignment="1">
      <alignment horizontal="center" vertical="center" wrapText="1"/>
    </xf>
    <xf numFmtId="165" fontId="5" fillId="2" borderId="7" xfId="0" applyNumberFormat="1" applyFont="1" applyFill="1" applyBorder="1"/>
    <xf numFmtId="165" fontId="8" fillId="2" borderId="4" xfId="0" applyNumberFormat="1" applyFont="1" applyFill="1" applyBorder="1" applyAlignment="1">
      <alignment vertical="center"/>
    </xf>
    <xf numFmtId="0" fontId="5" fillId="2" borderId="0" xfId="0" applyFont="1" applyFill="1" applyAlignment="1">
      <alignment horizontal="center" vertical="center"/>
    </xf>
    <xf numFmtId="44" fontId="5" fillId="2" borderId="7" xfId="0" applyNumberFormat="1" applyFont="1" applyFill="1" applyBorder="1" applyAlignment="1">
      <alignment vertical="center"/>
    </xf>
    <xf numFmtId="44" fontId="5" fillId="23" borderId="32" xfId="0" applyNumberFormat="1" applyFont="1" applyFill="1" applyBorder="1" applyAlignment="1">
      <alignment vertical="center"/>
    </xf>
    <xf numFmtId="44" fontId="7" fillId="2" borderId="13" xfId="1" applyFont="1" applyFill="1" applyBorder="1" applyAlignment="1">
      <alignment horizontal="center" vertical="center"/>
    </xf>
    <xf numFmtId="44" fontId="7" fillId="2" borderId="9" xfId="1" applyFont="1" applyFill="1" applyBorder="1" applyAlignment="1">
      <alignment horizontal="center" vertical="center"/>
    </xf>
    <xf numFmtId="44" fontId="5" fillId="2" borderId="7" xfId="0" applyNumberFormat="1" applyFont="1" applyFill="1" applyBorder="1"/>
    <xf numFmtId="165" fontId="8" fillId="2" borderId="2" xfId="0" applyNumberFormat="1" applyFont="1" applyFill="1" applyBorder="1" applyAlignment="1">
      <alignment horizontal="center" vertical="center"/>
    </xf>
    <xf numFmtId="165" fontId="5" fillId="2" borderId="7" xfId="0" applyNumberFormat="1" applyFont="1" applyFill="1" applyBorder="1" applyAlignment="1">
      <alignment vertical="center"/>
    </xf>
    <xf numFmtId="165" fontId="5" fillId="2" borderId="28" xfId="0" applyNumberFormat="1" applyFont="1" applyFill="1" applyBorder="1"/>
    <xf numFmtId="165" fontId="8" fillId="23" borderId="7" xfId="0" applyNumberFormat="1" applyFont="1" applyFill="1" applyBorder="1" applyAlignment="1">
      <alignment vertical="center"/>
    </xf>
    <xf numFmtId="165" fontId="5" fillId="23" borderId="7" xfId="0" applyNumberFormat="1" applyFont="1" applyFill="1" applyBorder="1" applyAlignment="1">
      <alignment vertical="center"/>
    </xf>
    <xf numFmtId="0" fontId="13" fillId="2" borderId="0" xfId="0" applyFont="1" applyFill="1"/>
    <xf numFmtId="0" fontId="9" fillId="16" borderId="0" xfId="0" applyFont="1" applyFill="1" applyAlignment="1">
      <alignment horizontal="center" vertical="center" wrapText="1"/>
    </xf>
    <xf numFmtId="165" fontId="9" fillId="2" borderId="7" xfId="0" applyNumberFormat="1" applyFont="1" applyFill="1" applyBorder="1"/>
    <xf numFmtId="165" fontId="8" fillId="2" borderId="24" xfId="0" applyNumberFormat="1" applyFont="1" applyFill="1" applyBorder="1" applyAlignment="1">
      <alignment horizontal="center" vertical="center"/>
    </xf>
    <xf numFmtId="165" fontId="8" fillId="2" borderId="18" xfId="0" applyNumberFormat="1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vertical="center" wrapText="1"/>
    </xf>
    <xf numFmtId="165" fontId="8" fillId="2" borderId="12" xfId="0" applyNumberFormat="1" applyFont="1" applyFill="1" applyBorder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165" fontId="8" fillId="2" borderId="7" xfId="0" applyNumberFormat="1" applyFont="1" applyFill="1" applyBorder="1"/>
    <xf numFmtId="165" fontId="8" fillId="2" borderId="0" xfId="0" applyNumberFormat="1" applyFont="1" applyFill="1"/>
    <xf numFmtId="0" fontId="8" fillId="0" borderId="0" xfId="0" applyFont="1"/>
    <xf numFmtId="0" fontId="9" fillId="2" borderId="0" xfId="0" applyFont="1" applyFill="1" applyAlignment="1">
      <alignment vertical="center" wrapText="1"/>
    </xf>
    <xf numFmtId="0" fontId="8" fillId="2" borderId="0" xfId="0" applyFont="1" applyFill="1" applyProtection="1">
      <protection locked="0"/>
    </xf>
    <xf numFmtId="0" fontId="5" fillId="0" borderId="0" xfId="0" applyFont="1"/>
    <xf numFmtId="0" fontId="7" fillId="2" borderId="0" xfId="0" applyFont="1" applyFill="1" applyAlignment="1">
      <alignment vertical="center" wrapText="1"/>
    </xf>
    <xf numFmtId="0" fontId="5" fillId="2" borderId="0" xfId="0" applyFont="1" applyFill="1" applyProtection="1">
      <protection locked="0"/>
    </xf>
    <xf numFmtId="0" fontId="5" fillId="2" borderId="0" xfId="0" applyFont="1" applyFill="1" applyAlignment="1">
      <alignment wrapText="1"/>
    </xf>
    <xf numFmtId="0" fontId="5" fillId="0" borderId="5" xfId="0" applyFont="1" applyBorder="1" applyAlignment="1">
      <alignment horizontal="center"/>
    </xf>
    <xf numFmtId="14" fontId="5" fillId="0" borderId="5" xfId="0" applyNumberFormat="1" applyFont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43" fontId="5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14" fillId="2" borderId="0" xfId="0" applyFont="1" applyFill="1" applyAlignment="1">
      <alignment wrapText="1"/>
    </xf>
    <xf numFmtId="0" fontId="14" fillId="2" borderId="0" xfId="0" applyFont="1" applyFill="1"/>
    <xf numFmtId="44" fontId="5" fillId="0" borderId="7" xfId="1" applyFont="1" applyBorder="1"/>
    <xf numFmtId="43" fontId="5" fillId="0" borderId="8" xfId="0" applyNumberFormat="1" applyFont="1" applyBorder="1" applyAlignment="1">
      <alignment horizontal="center"/>
    </xf>
    <xf numFmtId="14" fontId="5" fillId="2" borderId="0" xfId="0" applyNumberFormat="1" applyFont="1" applyFill="1" applyAlignment="1">
      <alignment horizontal="center"/>
    </xf>
    <xf numFmtId="0" fontId="7" fillId="2" borderId="0" xfId="0" applyFont="1" applyFill="1"/>
    <xf numFmtId="4" fontId="7" fillId="0" borderId="6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5" fillId="0" borderId="5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9" fontId="5" fillId="0" borderId="2" xfId="0" applyNumberFormat="1" applyFont="1" applyBorder="1" applyAlignment="1">
      <alignment horizontal="center" vertical="center"/>
    </xf>
    <xf numFmtId="9" fontId="5" fillId="0" borderId="5" xfId="0" applyNumberFormat="1" applyFont="1" applyBorder="1" applyAlignment="1">
      <alignment horizontal="center" vertical="center"/>
    </xf>
    <xf numFmtId="9" fontId="5" fillId="0" borderId="2" xfId="2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10" fontId="5" fillId="0" borderId="28" xfId="2" applyNumberFormat="1" applyFont="1" applyBorder="1" applyAlignment="1">
      <alignment horizontal="center"/>
    </xf>
    <xf numFmtId="44" fontId="5" fillId="0" borderId="12" xfId="1" applyFont="1" applyBorder="1"/>
    <xf numFmtId="44" fontId="5" fillId="0" borderId="5" xfId="1" applyFont="1" applyBorder="1"/>
    <xf numFmtId="0" fontId="7" fillId="2" borderId="0" xfId="0" applyFont="1" applyFill="1" applyAlignment="1">
      <alignment horizontal="center"/>
    </xf>
    <xf numFmtId="4" fontId="7" fillId="2" borderId="0" xfId="1" applyNumberFormat="1" applyFont="1" applyFill="1"/>
    <xf numFmtId="4" fontId="7" fillId="2" borderId="0" xfId="0" applyNumberFormat="1" applyFont="1" applyFill="1"/>
    <xf numFmtId="10" fontId="5" fillId="0" borderId="2" xfId="2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10" fontId="5" fillId="0" borderId="2" xfId="2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/>
    </xf>
    <xf numFmtId="0" fontId="14" fillId="2" borderId="0" xfId="0" applyFont="1" applyFill="1" applyAlignment="1">
      <alignment horizontal="left" wrapText="1"/>
    </xf>
    <xf numFmtId="0" fontId="7" fillId="8" borderId="0" xfId="0" applyFont="1" applyFill="1" applyAlignment="1">
      <alignment vertical="center" wrapText="1"/>
    </xf>
    <xf numFmtId="0" fontId="3" fillId="13" borderId="0" xfId="0" applyFont="1" applyFill="1" applyAlignment="1">
      <alignment wrapText="1"/>
    </xf>
    <xf numFmtId="0" fontId="3" fillId="0" borderId="0" xfId="0" applyFont="1" applyAlignment="1">
      <alignment wrapText="1"/>
    </xf>
    <xf numFmtId="10" fontId="7" fillId="0" borderId="7" xfId="0" applyNumberFormat="1" applyFont="1" applyBorder="1" applyAlignment="1">
      <alignment horizontal="right"/>
    </xf>
    <xf numFmtId="44" fontId="7" fillId="0" borderId="7" xfId="1" applyFont="1" applyBorder="1"/>
    <xf numFmtId="4" fontId="7" fillId="7" borderId="6" xfId="0" applyNumberFormat="1" applyFont="1" applyFill="1" applyBorder="1" applyAlignment="1">
      <alignment horizontal="center"/>
    </xf>
    <xf numFmtId="4" fontId="7" fillId="0" borderId="6" xfId="0" applyNumberFormat="1" applyFont="1" applyBorder="1" applyAlignment="1">
      <alignment horizontal="center"/>
    </xf>
    <xf numFmtId="0" fontId="5" fillId="2" borderId="0" xfId="0" applyFont="1" applyFill="1" applyAlignment="1">
      <alignment horizontal="left" wrapText="1"/>
    </xf>
    <xf numFmtId="0" fontId="5" fillId="0" borderId="0" xfId="0" applyFont="1" applyAlignment="1">
      <alignment wrapText="1"/>
    </xf>
    <xf numFmtId="10" fontId="5" fillId="0" borderId="2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164" fontId="5" fillId="0" borderId="7" xfId="1" applyNumberFormat="1" applyFont="1" applyBorder="1"/>
    <xf numFmtId="0" fontId="7" fillId="0" borderId="0" xfId="0" applyFont="1" applyAlignment="1">
      <alignment horizontal="left" vertical="center" wrapText="1"/>
    </xf>
    <xf numFmtId="0" fontId="7" fillId="7" borderId="5" xfId="0" applyFont="1" applyFill="1" applyBorder="1" applyAlignment="1">
      <alignment horizontal="center"/>
    </xf>
    <xf numFmtId="4" fontId="7" fillId="7" borderId="5" xfId="0" applyNumberFormat="1" applyFont="1" applyFill="1" applyBorder="1" applyAlignment="1">
      <alignment horizontal="center"/>
    </xf>
    <xf numFmtId="10" fontId="5" fillId="0" borderId="5" xfId="0" applyNumberFormat="1" applyFont="1" applyBorder="1" applyAlignment="1">
      <alignment horizontal="center" vertical="center"/>
    </xf>
    <xf numFmtId="4" fontId="5" fillId="0" borderId="5" xfId="1" applyNumberFormat="1" applyFont="1" applyBorder="1" applyAlignment="1">
      <alignment vertical="center"/>
    </xf>
    <xf numFmtId="10" fontId="5" fillId="0" borderId="0" xfId="2" applyNumberFormat="1" applyFont="1"/>
    <xf numFmtId="4" fontId="7" fillId="0" borderId="5" xfId="1" applyNumberFormat="1" applyFont="1" applyBorder="1"/>
    <xf numFmtId="0" fontId="5" fillId="2" borderId="0" xfId="0" applyFont="1" applyFill="1" applyAlignment="1">
      <alignment vertical="center"/>
    </xf>
    <xf numFmtId="49" fontId="5" fillId="2" borderId="0" xfId="0" applyNumberFormat="1" applyFont="1" applyFill="1" applyAlignment="1">
      <alignment horizontal="center" vertical="center"/>
    </xf>
    <xf numFmtId="10" fontId="5" fillId="2" borderId="0" xfId="0" applyNumberFormat="1" applyFont="1" applyFill="1" applyAlignment="1">
      <alignment horizontal="center" vertical="center"/>
    </xf>
    <xf numFmtId="4" fontId="7" fillId="0" borderId="5" xfId="0" applyNumberFormat="1" applyFont="1" applyBorder="1" applyAlignment="1">
      <alignment horizontal="center"/>
    </xf>
    <xf numFmtId="4" fontId="5" fillId="0" borderId="5" xfId="0" applyNumberFormat="1" applyFont="1" applyBorder="1"/>
    <xf numFmtId="0" fontId="5" fillId="2" borderId="0" xfId="0" applyFont="1" applyFill="1" applyAlignment="1">
      <alignment horizontal="left" vertical="center"/>
    </xf>
    <xf numFmtId="0" fontId="7" fillId="6" borderId="5" xfId="0" applyFont="1" applyFill="1" applyBorder="1" applyAlignment="1">
      <alignment horizontal="center"/>
    </xf>
    <xf numFmtId="4" fontId="7" fillId="0" borderId="5" xfId="0" applyNumberFormat="1" applyFont="1" applyBorder="1"/>
    <xf numFmtId="0" fontId="5" fillId="0" borderId="5" xfId="0" applyFont="1" applyBorder="1" applyAlignment="1">
      <alignment vertical="center"/>
    </xf>
    <xf numFmtId="44" fontId="5" fillId="0" borderId="7" xfId="1" applyFont="1" applyBorder="1" applyAlignment="1">
      <alignment vertical="center"/>
    </xf>
    <xf numFmtId="10" fontId="7" fillId="0" borderId="2" xfId="0" applyNumberFormat="1" applyFont="1" applyBorder="1" applyAlignment="1">
      <alignment horizontal="right" vertical="center"/>
    </xf>
    <xf numFmtId="0" fontId="7" fillId="2" borderId="0" xfId="0" applyFont="1" applyFill="1" applyAlignment="1">
      <alignment wrapText="1"/>
    </xf>
    <xf numFmtId="0" fontId="5" fillId="0" borderId="5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4" fontId="7" fillId="2" borderId="0" xfId="0" applyNumberFormat="1" applyFont="1" applyFill="1" applyAlignment="1">
      <alignment horizontal="center"/>
    </xf>
    <xf numFmtId="4" fontId="5" fillId="2" borderId="0" xfId="0" applyNumberFormat="1" applyFont="1" applyFill="1"/>
    <xf numFmtId="0" fontId="15" fillId="2" borderId="0" xfId="0" applyFont="1" applyFill="1"/>
    <xf numFmtId="0" fontId="15" fillId="2" borderId="0" xfId="0" applyFont="1" applyFill="1" applyAlignment="1">
      <alignment wrapText="1"/>
    </xf>
    <xf numFmtId="166" fontId="5" fillId="0" borderId="5" xfId="0" applyNumberFormat="1" applyFont="1" applyBorder="1" applyAlignment="1">
      <alignment horizontal="center" vertical="center"/>
    </xf>
    <xf numFmtId="0" fontId="3" fillId="2" borderId="0" xfId="0" applyFont="1" applyFill="1"/>
    <xf numFmtId="0" fontId="16" fillId="2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0" fontId="3" fillId="0" borderId="0" xfId="0" applyFont="1"/>
    <xf numFmtId="0" fontId="3" fillId="0" borderId="5" xfId="0" applyFont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43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17" fillId="2" borderId="0" xfId="0" applyFont="1" applyFill="1" applyAlignment="1">
      <alignment wrapText="1"/>
    </xf>
    <xf numFmtId="0" fontId="17" fillId="2" borderId="0" xfId="0" applyFont="1" applyFill="1"/>
    <xf numFmtId="44" fontId="3" fillId="0" borderId="7" xfId="1" applyFont="1" applyBorder="1"/>
    <xf numFmtId="43" fontId="3" fillId="0" borderId="8" xfId="0" applyNumberFormat="1" applyFont="1" applyBorder="1" applyAlignment="1">
      <alignment horizontal="center"/>
    </xf>
    <xf numFmtId="14" fontId="3" fillId="2" borderId="0" xfId="0" applyNumberFormat="1" applyFont="1" applyFill="1" applyAlignment="1">
      <alignment horizontal="center"/>
    </xf>
    <xf numFmtId="0" fontId="18" fillId="2" borderId="0" xfId="0" applyFont="1" applyFill="1"/>
    <xf numFmtId="0" fontId="4" fillId="0" borderId="2" xfId="0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8" fillId="2" borderId="0" xfId="0" applyFont="1" applyFill="1" applyAlignment="1">
      <alignment wrapText="1"/>
    </xf>
    <xf numFmtId="0" fontId="3" fillId="0" borderId="2" xfId="0" applyFont="1" applyBorder="1" applyAlignment="1">
      <alignment horizontal="left" vertical="center"/>
    </xf>
    <xf numFmtId="9" fontId="3" fillId="0" borderId="2" xfId="0" applyNumberFormat="1" applyFont="1" applyBorder="1" applyAlignment="1">
      <alignment horizontal="center" vertical="center"/>
    </xf>
    <xf numFmtId="166" fontId="3" fillId="0" borderId="5" xfId="0" applyNumberFormat="1" applyFont="1" applyBorder="1" applyAlignment="1">
      <alignment horizontal="center" vertical="center"/>
    </xf>
    <xf numFmtId="9" fontId="3" fillId="0" borderId="2" xfId="2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4" fillId="2" borderId="0" xfId="0" applyFont="1" applyFill="1" applyAlignment="1">
      <alignment horizontal="center"/>
    </xf>
    <xf numFmtId="4" fontId="4" fillId="2" borderId="0" xfId="1" applyNumberFormat="1" applyFont="1" applyFill="1"/>
    <xf numFmtId="4" fontId="4" fillId="2" borderId="0" xfId="0" applyNumberFormat="1" applyFont="1" applyFill="1"/>
    <xf numFmtId="10" fontId="3" fillId="0" borderId="2" xfId="2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10" fontId="3" fillId="0" borderId="2" xfId="2" applyNumberFormat="1" applyFont="1" applyBorder="1" applyAlignment="1">
      <alignment horizontal="right" vertical="center" wrapText="1"/>
    </xf>
    <xf numFmtId="0" fontId="17" fillId="2" borderId="0" xfId="0" applyFont="1" applyFill="1" applyAlignment="1">
      <alignment horizontal="left" wrapText="1"/>
    </xf>
    <xf numFmtId="0" fontId="9" fillId="8" borderId="0" xfId="0" applyFont="1" applyFill="1" applyAlignment="1">
      <alignment vertical="center" wrapText="1"/>
    </xf>
    <xf numFmtId="10" fontId="4" fillId="0" borderId="7" xfId="0" applyNumberFormat="1" applyFont="1" applyBorder="1" applyAlignment="1">
      <alignment horizontal="right"/>
    </xf>
    <xf numFmtId="44" fontId="4" fillId="0" borderId="7" xfId="1" applyFont="1" applyBorder="1"/>
    <xf numFmtId="4" fontId="4" fillId="7" borderId="6" xfId="0" applyNumberFormat="1" applyFont="1" applyFill="1" applyBorder="1" applyAlignment="1">
      <alignment horizontal="center"/>
    </xf>
    <xf numFmtId="4" fontId="4" fillId="0" borderId="6" xfId="0" applyNumberFormat="1" applyFont="1" applyBorder="1" applyAlignment="1">
      <alignment horizontal="center"/>
    </xf>
    <xf numFmtId="0" fontId="8" fillId="2" borderId="0" xfId="0" applyFont="1" applyFill="1" applyAlignment="1">
      <alignment horizontal="left" wrapText="1"/>
    </xf>
    <xf numFmtId="0" fontId="16" fillId="0" borderId="0" xfId="0" applyFont="1" applyAlignment="1">
      <alignment wrapText="1"/>
    </xf>
    <xf numFmtId="10" fontId="3" fillId="0" borderId="2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164" fontId="3" fillId="0" borderId="7" xfId="1" applyNumberFormat="1" applyFont="1" applyBorder="1"/>
    <xf numFmtId="0" fontId="19" fillId="0" borderId="0" xfId="0" applyFont="1" applyAlignment="1">
      <alignment horizontal="left" vertical="center" wrapText="1"/>
    </xf>
    <xf numFmtId="0" fontId="4" fillId="7" borderId="5" xfId="0" applyFont="1" applyFill="1" applyBorder="1" applyAlignment="1">
      <alignment horizontal="center"/>
    </xf>
    <xf numFmtId="4" fontId="4" fillId="7" borderId="5" xfId="0" applyNumberFormat="1" applyFont="1" applyFill="1" applyBorder="1" applyAlignment="1">
      <alignment horizontal="center"/>
    </xf>
    <xf numFmtId="10" fontId="3" fillId="0" borderId="5" xfId="0" applyNumberFormat="1" applyFont="1" applyBorder="1" applyAlignment="1">
      <alignment horizontal="center" vertical="center"/>
    </xf>
    <xf numFmtId="4" fontId="3" fillId="0" borderId="5" xfId="1" applyNumberFormat="1" applyFont="1" applyBorder="1" applyAlignment="1">
      <alignment vertical="center"/>
    </xf>
    <xf numFmtId="4" fontId="4" fillId="0" borderId="5" xfId="1" applyNumberFormat="1" applyFont="1" applyBorder="1"/>
    <xf numFmtId="0" fontId="3" fillId="2" borderId="0" xfId="0" applyFont="1" applyFill="1" applyAlignment="1">
      <alignment vertical="center"/>
    </xf>
    <xf numFmtId="49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0" fontId="3" fillId="2" borderId="0" xfId="0" applyNumberFormat="1" applyFont="1" applyFill="1" applyAlignment="1">
      <alignment horizontal="center" vertical="center"/>
    </xf>
    <xf numFmtId="4" fontId="4" fillId="0" borderId="5" xfId="0" applyNumberFormat="1" applyFont="1" applyBorder="1" applyAlignment="1">
      <alignment horizontal="center"/>
    </xf>
    <xf numFmtId="4" fontId="3" fillId="0" borderId="5" xfId="0" applyNumberFormat="1" applyFont="1" applyBorder="1"/>
    <xf numFmtId="0" fontId="3" fillId="2" borderId="0" xfId="0" applyFont="1" applyFill="1" applyAlignment="1">
      <alignment horizontal="left" vertical="center"/>
    </xf>
    <xf numFmtId="0" fontId="4" fillId="6" borderId="5" xfId="0" applyFont="1" applyFill="1" applyBorder="1" applyAlignment="1">
      <alignment horizontal="center"/>
    </xf>
    <xf numFmtId="4" fontId="10" fillId="0" borderId="5" xfId="0" applyNumberFormat="1" applyFont="1" applyBorder="1"/>
    <xf numFmtId="4" fontId="4" fillId="0" borderId="5" xfId="0" applyNumberFormat="1" applyFont="1" applyBorder="1"/>
    <xf numFmtId="44" fontId="3" fillId="0" borderId="7" xfId="1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10" fontId="4" fillId="0" borderId="2" xfId="0" applyNumberFormat="1" applyFont="1" applyBorder="1" applyAlignment="1">
      <alignment horizontal="right" vertical="center"/>
    </xf>
    <xf numFmtId="0" fontId="19" fillId="2" borderId="0" xfId="0" applyFont="1" applyFill="1" applyAlignment="1">
      <alignment wrapText="1"/>
    </xf>
    <xf numFmtId="0" fontId="3" fillId="0" borderId="5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10" fontId="3" fillId="0" borderId="0" xfId="2" applyNumberFormat="1" applyFont="1"/>
    <xf numFmtId="0" fontId="4" fillId="2" borderId="0" xfId="0" applyFont="1" applyFill="1" applyAlignment="1">
      <alignment horizontal="center" wrapText="1"/>
    </xf>
    <xf numFmtId="4" fontId="4" fillId="2" borderId="0" xfId="0" applyNumberFormat="1" applyFont="1" applyFill="1" applyAlignment="1">
      <alignment horizontal="center"/>
    </xf>
    <xf numFmtId="4" fontId="3" fillId="2" borderId="0" xfId="0" applyNumberFormat="1" applyFont="1" applyFill="1"/>
    <xf numFmtId="0" fontId="20" fillId="2" borderId="0" xfId="0" applyFont="1" applyFill="1"/>
    <xf numFmtId="0" fontId="21" fillId="2" borderId="0" xfId="0" applyFont="1" applyFill="1" applyAlignment="1">
      <alignment wrapText="1"/>
    </xf>
    <xf numFmtId="0" fontId="20" fillId="2" borderId="0" xfId="0" applyFont="1" applyFill="1" applyAlignment="1">
      <alignment wrapText="1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8" fontId="5" fillId="0" borderId="0" xfId="0" applyNumberFormat="1" applyFont="1"/>
    <xf numFmtId="0" fontId="5" fillId="0" borderId="7" xfId="0" applyFont="1" applyBorder="1" applyAlignment="1">
      <alignment vertical="center" wrapText="1"/>
    </xf>
    <xf numFmtId="44" fontId="5" fillId="0" borderId="7" xfId="0" applyNumberFormat="1" applyFont="1" applyBorder="1" applyAlignment="1">
      <alignment vertical="center" wrapText="1"/>
    </xf>
    <xf numFmtId="8" fontId="5" fillId="0" borderId="7" xfId="0" applyNumberFormat="1" applyFont="1" applyBorder="1" applyAlignment="1">
      <alignment vertical="center" wrapText="1"/>
    </xf>
    <xf numFmtId="0" fontId="5" fillId="0" borderId="7" xfId="0" applyFont="1" applyBorder="1"/>
    <xf numFmtId="44" fontId="5" fillId="0" borderId="7" xfId="0" applyNumberFormat="1" applyFont="1" applyBorder="1"/>
    <xf numFmtId="8" fontId="5" fillId="0" borderId="7" xfId="0" applyNumberFormat="1" applyFont="1" applyBorder="1"/>
    <xf numFmtId="0" fontId="22" fillId="0" borderId="7" xfId="0" applyFont="1" applyBorder="1"/>
    <xf numFmtId="0" fontId="8" fillId="0" borderId="7" xfId="0" applyFont="1" applyBorder="1" applyAlignment="1">
      <alignment horizontal="right" vertical="center"/>
    </xf>
    <xf numFmtId="4" fontId="8" fillId="0" borderId="7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8" fillId="0" borderId="7" xfId="0" applyFont="1" applyBorder="1" applyAlignment="1">
      <alignment horizontal="right" vertical="center" wrapText="1"/>
    </xf>
    <xf numFmtId="4" fontId="8" fillId="0" borderId="7" xfId="0" applyNumberFormat="1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4" fontId="3" fillId="0" borderId="7" xfId="0" applyNumberFormat="1" applyFont="1" applyBorder="1" applyAlignment="1">
      <alignment horizontal="right" vertical="center" wrapText="1"/>
    </xf>
    <xf numFmtId="44" fontId="5" fillId="0" borderId="0" xfId="1" applyFont="1"/>
    <xf numFmtId="0" fontId="4" fillId="22" borderId="12" xfId="0" applyFont="1" applyFill="1" applyBorder="1" applyAlignment="1">
      <alignment horizontal="center" vertical="center" wrapText="1"/>
    </xf>
    <xf numFmtId="0" fontId="3" fillId="13" borderId="27" xfId="0" applyFont="1" applyFill="1" applyBorder="1" applyAlignment="1">
      <alignment horizontal="center" vertical="center" wrapText="1"/>
    </xf>
    <xf numFmtId="0" fontId="3" fillId="13" borderId="27" xfId="0" applyFont="1" applyFill="1" applyBorder="1" applyAlignment="1">
      <alignment horizontal="left" vertical="center" wrapText="1"/>
    </xf>
    <xf numFmtId="0" fontId="3" fillId="13" borderId="27" xfId="0" quotePrefix="1" applyFont="1" applyFill="1" applyBorder="1" applyAlignment="1">
      <alignment horizontal="center" vertical="center" wrapText="1"/>
    </xf>
    <xf numFmtId="8" fontId="3" fillId="0" borderId="27" xfId="0" quotePrefix="1" applyNumberFormat="1" applyFont="1" applyBorder="1" applyAlignment="1">
      <alignment horizontal="center" vertical="center"/>
    </xf>
    <xf numFmtId="8" fontId="3" fillId="0" borderId="27" xfId="0" applyNumberFormat="1" applyFont="1" applyBorder="1" applyAlignment="1">
      <alignment vertical="center"/>
    </xf>
    <xf numFmtId="8" fontId="3" fillId="13" borderId="27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vertical="center" wrapText="1"/>
    </xf>
    <xf numFmtId="0" fontId="8" fillId="2" borderId="7" xfId="3" applyFill="1" applyBorder="1" applyAlignment="1">
      <alignment vertical="center"/>
    </xf>
    <xf numFmtId="0" fontId="8" fillId="0" borderId="7" xfId="3" applyBorder="1" applyAlignment="1">
      <alignment vertical="center" wrapText="1"/>
    </xf>
    <xf numFmtId="0" fontId="3" fillId="0" borderId="24" xfId="0" applyFont="1" applyBorder="1" applyAlignment="1">
      <alignment horizontal="center" wrapText="1"/>
    </xf>
    <xf numFmtId="0" fontId="4" fillId="13" borderId="17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7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18" borderId="0" xfId="0" applyFont="1" applyFill="1" applyAlignment="1">
      <alignment horizontal="center"/>
    </xf>
    <xf numFmtId="0" fontId="5" fillId="19" borderId="17" xfId="0" applyFont="1" applyFill="1" applyBorder="1" applyAlignment="1">
      <alignment horizontal="center"/>
    </xf>
    <xf numFmtId="0" fontId="5" fillId="0" borderId="7" xfId="0" applyFont="1" applyBorder="1" applyAlignment="1">
      <alignment horizontal="center" wrapText="1"/>
    </xf>
    <xf numFmtId="0" fontId="5" fillId="0" borderId="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/>
    </xf>
    <xf numFmtId="0" fontId="5" fillId="0" borderId="22" xfId="0" applyFont="1" applyBorder="1" applyAlignment="1">
      <alignment horizontal="center" wrapText="1"/>
    </xf>
    <xf numFmtId="0" fontId="5" fillId="0" borderId="24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5" fillId="20" borderId="17" xfId="0" applyFont="1" applyFill="1" applyBorder="1" applyAlignment="1">
      <alignment horizontal="center"/>
    </xf>
    <xf numFmtId="0" fontId="5" fillId="21" borderId="17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3" fillId="0" borderId="5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4" fillId="2" borderId="0" xfId="0" applyFont="1" applyFill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/>
    </xf>
    <xf numFmtId="0" fontId="4" fillId="0" borderId="5" xfId="0" applyFont="1" applyBorder="1" applyAlignment="1">
      <alignment horizontal="center"/>
    </xf>
    <xf numFmtId="0" fontId="3" fillId="2" borderId="0" xfId="0" applyFont="1" applyFill="1"/>
    <xf numFmtId="0" fontId="18" fillId="11" borderId="5" xfId="0" applyFont="1" applyFill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3" fillId="9" borderId="0" xfId="0" applyFont="1" applyFill="1"/>
    <xf numFmtId="0" fontId="18" fillId="5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/>
    </xf>
    <xf numFmtId="0" fontId="3" fillId="2" borderId="0" xfId="0" applyFont="1" applyFill="1" applyAlignment="1">
      <alignment horizontal="left" vertical="center"/>
    </xf>
    <xf numFmtId="0" fontId="4" fillId="0" borderId="5" xfId="0" applyFont="1" applyBorder="1" applyAlignment="1">
      <alignment vertical="center" wrapText="1"/>
    </xf>
    <xf numFmtId="0" fontId="4" fillId="7" borderId="5" xfId="0" applyFont="1" applyFill="1" applyBorder="1" applyAlignment="1">
      <alignment horizontal="left"/>
    </xf>
    <xf numFmtId="0" fontId="3" fillId="0" borderId="5" xfId="0" applyFont="1" applyBorder="1" applyAlignment="1">
      <alignment horizontal="left" vertical="center" wrapText="1"/>
    </xf>
    <xf numFmtId="0" fontId="18" fillId="10" borderId="2" xfId="0" applyFont="1" applyFill="1" applyBorder="1" applyAlignment="1">
      <alignment horizontal="left" vertical="center" wrapText="1"/>
    </xf>
    <xf numFmtId="0" fontId="18" fillId="10" borderId="3" xfId="0" applyFont="1" applyFill="1" applyBorder="1" applyAlignment="1">
      <alignment horizontal="left" vertical="center" wrapText="1"/>
    </xf>
    <xf numFmtId="0" fontId="18" fillId="10" borderId="4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4" fillId="0" borderId="3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7" borderId="2" xfId="0" applyFont="1" applyFill="1" applyBorder="1" applyAlignment="1">
      <alignment horizontal="left" vertical="center"/>
    </xf>
    <xf numFmtId="0" fontId="4" fillId="7" borderId="20" xfId="0" applyFont="1" applyFill="1" applyBorder="1" applyAlignment="1">
      <alignment horizontal="left" vertical="center"/>
    </xf>
    <xf numFmtId="0" fontId="4" fillId="7" borderId="21" xfId="0" applyFont="1" applyFill="1" applyBorder="1" applyAlignment="1">
      <alignment horizontal="left" vertical="center"/>
    </xf>
    <xf numFmtId="0" fontId="3" fillId="0" borderId="8" xfId="0" applyFont="1" applyBorder="1" applyAlignment="1">
      <alignment horizontal="left" wrapText="1"/>
    </xf>
    <xf numFmtId="0" fontId="3" fillId="0" borderId="25" xfId="0" applyFont="1" applyBorder="1" applyAlignment="1">
      <alignment horizontal="left" wrapText="1"/>
    </xf>
    <xf numFmtId="0" fontId="4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10" fontId="3" fillId="0" borderId="7" xfId="0" applyNumberFormat="1" applyFont="1" applyBorder="1" applyAlignment="1">
      <alignment horizontal="right" vertical="center"/>
    </xf>
    <xf numFmtId="44" fontId="3" fillId="0" borderId="7" xfId="1" applyFont="1" applyBorder="1" applyAlignment="1"/>
    <xf numFmtId="0" fontId="4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 wrapText="1"/>
    </xf>
    <xf numFmtId="10" fontId="3" fillId="0" borderId="12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horizontal="left" wrapText="1"/>
    </xf>
    <xf numFmtId="10" fontId="3" fillId="6" borderId="7" xfId="0" applyNumberFormat="1" applyFont="1" applyFill="1" applyBorder="1" applyAlignment="1">
      <alignment horizontal="right" vertical="center"/>
    </xf>
    <xf numFmtId="0" fontId="4" fillId="0" borderId="19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10" fontId="3" fillId="0" borderId="19" xfId="0" applyNumberFormat="1" applyFont="1" applyBorder="1" applyAlignment="1">
      <alignment horizontal="right" vertical="center"/>
    </xf>
    <xf numFmtId="0" fontId="18" fillId="5" borderId="5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9" fontId="3" fillId="0" borderId="7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3" fillId="6" borderId="0" xfId="0" applyFont="1" applyFill="1"/>
    <xf numFmtId="0" fontId="4" fillId="7" borderId="9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4" fillId="7" borderId="0" xfId="0" applyFont="1" applyFill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4" fillId="7" borderId="17" xfId="0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/>
    </xf>
    <xf numFmtId="0" fontId="4" fillId="7" borderId="15" xfId="0" applyFont="1" applyFill="1" applyBorder="1" applyAlignment="1">
      <alignment horizontal="center" vertical="center"/>
    </xf>
    <xf numFmtId="0" fontId="4" fillId="7" borderId="19" xfId="0" applyFont="1" applyFill="1" applyBorder="1" applyAlignment="1">
      <alignment horizontal="center" vertical="center"/>
    </xf>
    <xf numFmtId="4" fontId="4" fillId="7" borderId="12" xfId="0" applyNumberFormat="1" applyFont="1" applyFill="1" applyBorder="1" applyAlignment="1">
      <alignment horizontal="center" vertical="center"/>
    </xf>
    <xf numFmtId="4" fontId="4" fillId="7" borderId="15" xfId="0" applyNumberFormat="1" applyFont="1" applyFill="1" applyBorder="1" applyAlignment="1">
      <alignment horizontal="center" vertical="center"/>
    </xf>
    <xf numFmtId="4" fontId="4" fillId="7" borderId="19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3" fillId="0" borderId="0" xfId="0" applyFont="1"/>
    <xf numFmtId="0" fontId="4" fillId="4" borderId="5" xfId="0" applyFont="1" applyFill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4" fillId="4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left"/>
    </xf>
    <xf numFmtId="0" fontId="7" fillId="4" borderId="5" xfId="0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5" fillId="0" borderId="0" xfId="0" applyFont="1"/>
    <xf numFmtId="0" fontId="5" fillId="2" borderId="0" xfId="0" applyFont="1" applyFill="1" applyAlignment="1">
      <alignment horizontal="center"/>
    </xf>
    <xf numFmtId="0" fontId="7" fillId="5" borderId="5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7" fillId="5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5" fillId="6" borderId="0" xfId="0" applyFont="1" applyFill="1"/>
    <xf numFmtId="0" fontId="7" fillId="7" borderId="9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 wrapText="1"/>
    </xf>
    <xf numFmtId="0" fontId="7" fillId="7" borderId="11" xfId="0" applyFont="1" applyFill="1" applyBorder="1" applyAlignment="1">
      <alignment horizontal="center" vertical="center" wrapText="1"/>
    </xf>
    <xf numFmtId="0" fontId="7" fillId="7" borderId="13" xfId="0" applyFont="1" applyFill="1" applyBorder="1" applyAlignment="1">
      <alignment horizontal="center" vertical="center" wrapText="1"/>
    </xf>
    <xf numFmtId="0" fontId="7" fillId="7" borderId="0" xfId="0" applyFont="1" applyFill="1" applyAlignment="1">
      <alignment horizontal="center" vertical="center" wrapText="1"/>
    </xf>
    <xf numFmtId="0" fontId="7" fillId="7" borderId="14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0" fontId="7" fillId="7" borderId="17" xfId="0" applyFont="1" applyFill="1" applyBorder="1" applyAlignment="1">
      <alignment horizontal="center" vertical="center" wrapText="1"/>
    </xf>
    <xf numFmtId="0" fontId="7" fillId="7" borderId="18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/>
    </xf>
    <xf numFmtId="0" fontId="7" fillId="7" borderId="15" xfId="0" applyFont="1" applyFill="1" applyBorder="1" applyAlignment="1">
      <alignment horizontal="center" vertical="center"/>
    </xf>
    <xf numFmtId="0" fontId="7" fillId="7" borderId="19" xfId="0" applyFont="1" applyFill="1" applyBorder="1" applyAlignment="1">
      <alignment horizontal="center" vertical="center"/>
    </xf>
    <xf numFmtId="4" fontId="7" fillId="7" borderId="12" xfId="0" applyNumberFormat="1" applyFont="1" applyFill="1" applyBorder="1" applyAlignment="1">
      <alignment horizontal="center" vertical="center"/>
    </xf>
    <xf numFmtId="4" fontId="7" fillId="7" borderId="15" xfId="0" applyNumberFormat="1" applyFont="1" applyFill="1" applyBorder="1" applyAlignment="1">
      <alignment horizontal="center" vertical="center"/>
    </xf>
    <xf numFmtId="4" fontId="7" fillId="7" borderId="19" xfId="0" applyNumberFormat="1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10" fontId="5" fillId="0" borderId="12" xfId="0" applyNumberFormat="1" applyFont="1" applyBorder="1" applyAlignment="1">
      <alignment horizontal="right" vertical="center"/>
    </xf>
    <xf numFmtId="10" fontId="5" fillId="0" borderId="19" xfId="0" applyNumberFormat="1" applyFont="1" applyBorder="1" applyAlignment="1">
      <alignment horizontal="right" vertical="center"/>
    </xf>
    <xf numFmtId="44" fontId="5" fillId="0" borderId="7" xfId="1" applyFont="1" applyBorder="1" applyAlignment="1"/>
    <xf numFmtId="0" fontId="7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10" fontId="5" fillId="6" borderId="7" xfId="0" applyNumberFormat="1" applyFont="1" applyFill="1" applyBorder="1" applyAlignment="1">
      <alignment horizontal="right" vertical="center"/>
    </xf>
    <xf numFmtId="9" fontId="5" fillId="0" borderId="7" xfId="0" applyNumberFormat="1" applyFont="1" applyBorder="1" applyAlignment="1">
      <alignment horizontal="right" vertical="center"/>
    </xf>
    <xf numFmtId="10" fontId="5" fillId="0" borderId="7" xfId="0" applyNumberFormat="1" applyFont="1" applyBorder="1" applyAlignment="1">
      <alignment horizontal="right" vertical="center"/>
    </xf>
    <xf numFmtId="0" fontId="5" fillId="0" borderId="12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5" fillId="0" borderId="29" xfId="0" applyFont="1" applyBorder="1" applyAlignment="1">
      <alignment horizontal="left" wrapText="1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5" fillId="9" borderId="0" xfId="0" applyFont="1" applyFill="1"/>
    <xf numFmtId="0" fontId="7" fillId="0" borderId="7" xfId="0" applyFont="1" applyBorder="1" applyAlignment="1">
      <alignment horizontal="center"/>
    </xf>
    <xf numFmtId="0" fontId="7" fillId="7" borderId="2" xfId="0" applyFont="1" applyFill="1" applyBorder="1" applyAlignment="1">
      <alignment horizontal="left" vertical="center"/>
    </xf>
    <xf numFmtId="0" fontId="7" fillId="7" borderId="20" xfId="0" applyFont="1" applyFill="1" applyBorder="1" applyAlignment="1">
      <alignment horizontal="left" vertical="center"/>
    </xf>
    <xf numFmtId="0" fontId="7" fillId="7" borderId="21" xfId="0" applyFont="1" applyFill="1" applyBorder="1" applyAlignment="1">
      <alignment horizontal="left" vertical="center"/>
    </xf>
    <xf numFmtId="0" fontId="5" fillId="0" borderId="22" xfId="0" applyFont="1" applyBorder="1" applyAlignment="1">
      <alignment horizontal="left" wrapText="1"/>
    </xf>
    <xf numFmtId="0" fontId="5" fillId="0" borderId="23" xfId="0" applyFont="1" applyBorder="1" applyAlignment="1">
      <alignment horizontal="left" wrapText="1"/>
    </xf>
    <xf numFmtId="0" fontId="5" fillId="0" borderId="24" xfId="0" applyFont="1" applyBorder="1" applyAlignment="1">
      <alignment horizontal="left" wrapText="1"/>
    </xf>
    <xf numFmtId="0" fontId="5" fillId="0" borderId="8" xfId="0" applyFont="1" applyBorder="1" applyAlignment="1">
      <alignment horizontal="left" wrapText="1"/>
    </xf>
    <xf numFmtId="0" fontId="5" fillId="0" borderId="25" xfId="0" applyFont="1" applyBorder="1" applyAlignment="1">
      <alignment horizontal="left" wrapText="1"/>
    </xf>
    <xf numFmtId="0" fontId="7" fillId="0" borderId="5" xfId="0" applyFont="1" applyBorder="1" applyAlignment="1">
      <alignment horizontal="left"/>
    </xf>
    <xf numFmtId="0" fontId="7" fillId="10" borderId="2" xfId="0" applyFont="1" applyFill="1" applyBorder="1" applyAlignment="1">
      <alignment horizontal="left" vertical="center" wrapText="1"/>
    </xf>
    <xf numFmtId="0" fontId="7" fillId="10" borderId="3" xfId="0" applyFont="1" applyFill="1" applyBorder="1" applyAlignment="1">
      <alignment horizontal="left" vertical="center" wrapText="1"/>
    </xf>
    <xf numFmtId="0" fontId="7" fillId="10" borderId="4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center"/>
    </xf>
    <xf numFmtId="0" fontId="7" fillId="7" borderId="5" xfId="0" applyFont="1" applyFill="1" applyBorder="1" applyAlignment="1">
      <alignment horizontal="left"/>
    </xf>
    <xf numFmtId="0" fontId="5" fillId="2" borderId="0" xfId="0" applyFont="1" applyFill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7" fillId="0" borderId="5" xfId="0" applyFont="1" applyBorder="1" applyAlignment="1">
      <alignment vertical="center" wrapText="1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7" fillId="0" borderId="5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2" borderId="0" xfId="0" applyFont="1" applyFill="1"/>
    <xf numFmtId="0" fontId="7" fillId="11" borderId="5" xfId="0" applyFont="1" applyFill="1" applyBorder="1" applyAlignment="1">
      <alignment horizontal="center"/>
    </xf>
    <xf numFmtId="44" fontId="5" fillId="15" borderId="33" xfId="0" applyNumberFormat="1" applyFont="1" applyFill="1" applyBorder="1" applyAlignment="1">
      <alignment horizontal="right" vertical="center" wrapText="1"/>
    </xf>
    <xf numFmtId="44" fontId="5" fillId="15" borderId="34" xfId="0" applyNumberFormat="1" applyFont="1" applyFill="1" applyBorder="1" applyAlignment="1">
      <alignment horizontal="right" vertical="center" wrapText="1"/>
    </xf>
    <xf numFmtId="44" fontId="5" fillId="15" borderId="35" xfId="0" applyNumberFormat="1" applyFont="1" applyFill="1" applyBorder="1" applyAlignment="1">
      <alignment horizontal="right" vertical="center" wrapText="1"/>
    </xf>
    <xf numFmtId="0" fontId="5" fillId="2" borderId="1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12" borderId="10" xfId="0" applyFont="1" applyFill="1" applyBorder="1" applyAlignment="1">
      <alignment horizontal="center" vertical="center"/>
    </xf>
    <xf numFmtId="0" fontId="5" fillId="12" borderId="0" xfId="0" applyFont="1" applyFill="1" applyAlignment="1">
      <alignment horizontal="center" vertical="center"/>
    </xf>
    <xf numFmtId="0" fontId="5" fillId="12" borderId="30" xfId="0" applyFont="1" applyFill="1" applyBorder="1" applyAlignment="1">
      <alignment horizontal="center" vertical="center"/>
    </xf>
    <xf numFmtId="0" fontId="5" fillId="12" borderId="36" xfId="0" applyFont="1" applyFill="1" applyBorder="1" applyAlignment="1">
      <alignment horizontal="center" vertical="center" wrapText="1"/>
    </xf>
    <xf numFmtId="0" fontId="5" fillId="12" borderId="14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 wrapText="1"/>
    </xf>
    <xf numFmtId="0" fontId="3" fillId="0" borderId="22" xfId="0" applyFont="1" applyBorder="1" applyAlignment="1">
      <alignment horizontal="right" vertical="center" wrapText="1"/>
    </xf>
    <xf numFmtId="0" fontId="3" fillId="0" borderId="23" xfId="0" applyFont="1" applyBorder="1" applyAlignment="1">
      <alignment horizontal="right" vertical="center" wrapText="1"/>
    </xf>
    <xf numFmtId="0" fontId="3" fillId="0" borderId="24" xfId="0" applyFont="1" applyBorder="1" applyAlignment="1">
      <alignment horizontal="right" vertical="center" wrapText="1"/>
    </xf>
    <xf numFmtId="0" fontId="8" fillId="2" borderId="7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9" fillId="2" borderId="0" xfId="0" applyFont="1" applyFill="1" applyAlignment="1">
      <alignment horizontal="center" vertical="center" wrapText="1"/>
    </xf>
    <xf numFmtId="0" fontId="5" fillId="2" borderId="28" xfId="0" applyFont="1" applyFill="1" applyBorder="1" applyAlignment="1">
      <alignment horizontal="right"/>
    </xf>
    <xf numFmtId="0" fontId="5" fillId="2" borderId="20" xfId="0" applyFont="1" applyFill="1" applyBorder="1" applyAlignment="1">
      <alignment horizontal="right"/>
    </xf>
    <xf numFmtId="0" fontId="5" fillId="2" borderId="21" xfId="0" applyFont="1" applyFill="1" applyBorder="1" applyAlignment="1">
      <alignment horizontal="right"/>
    </xf>
    <xf numFmtId="0" fontId="5" fillId="2" borderId="22" xfId="0" applyFont="1" applyFill="1" applyBorder="1" applyAlignment="1">
      <alignment horizontal="right"/>
    </xf>
    <xf numFmtId="0" fontId="5" fillId="2" borderId="23" xfId="0" applyFont="1" applyFill="1" applyBorder="1" applyAlignment="1">
      <alignment horizontal="right"/>
    </xf>
    <xf numFmtId="0" fontId="5" fillId="2" borderId="24" xfId="0" applyFont="1" applyFill="1" applyBorder="1" applyAlignment="1">
      <alignment horizontal="right"/>
    </xf>
    <xf numFmtId="165" fontId="5" fillId="23" borderId="7" xfId="0" applyNumberFormat="1" applyFont="1" applyFill="1" applyBorder="1" applyAlignment="1">
      <alignment horizontal="right" vertical="center"/>
    </xf>
    <xf numFmtId="0" fontId="8" fillId="13" borderId="12" xfId="0" applyFont="1" applyFill="1" applyBorder="1" applyAlignment="1">
      <alignment horizontal="center" vertical="center" wrapText="1"/>
    </xf>
    <xf numFmtId="0" fontId="8" fillId="13" borderId="15" xfId="0" applyFont="1" applyFill="1" applyBorder="1" applyAlignment="1">
      <alignment horizontal="center" vertical="center" wrapText="1"/>
    </xf>
    <xf numFmtId="0" fontId="8" fillId="13" borderId="9" xfId="0" applyFont="1" applyFill="1" applyBorder="1" applyAlignment="1">
      <alignment horizontal="center" vertical="center" wrapText="1"/>
    </xf>
    <xf numFmtId="0" fontId="8" fillId="13" borderId="13" xfId="0" applyFont="1" applyFill="1" applyBorder="1" applyAlignment="1">
      <alignment horizontal="center" vertical="center" wrapText="1"/>
    </xf>
    <xf numFmtId="0" fontId="8" fillId="13" borderId="11" xfId="0" applyFont="1" applyFill="1" applyBorder="1" applyAlignment="1">
      <alignment horizontal="center" vertical="center" wrapText="1"/>
    </xf>
    <xf numFmtId="0" fontId="8" fillId="13" borderId="14" xfId="0" applyFont="1" applyFill="1" applyBorder="1" applyAlignment="1">
      <alignment horizontal="center" vertical="center" wrapText="1"/>
    </xf>
    <xf numFmtId="0" fontId="8" fillId="23" borderId="7" xfId="0" applyFont="1" applyFill="1" applyBorder="1" applyAlignment="1">
      <alignment horizontal="right" vertical="center" indent="1"/>
    </xf>
    <xf numFmtId="0" fontId="4" fillId="17" borderId="23" xfId="0" applyFont="1" applyFill="1" applyBorder="1" applyAlignment="1">
      <alignment horizontal="right" vertical="center"/>
    </xf>
    <xf numFmtId="0" fontId="4" fillId="17" borderId="24" xfId="0" applyFont="1" applyFill="1" applyBorder="1" applyAlignment="1">
      <alignment horizontal="right" vertical="center"/>
    </xf>
  </cellXfs>
  <cellStyles count="4">
    <cellStyle name="Moeda" xfId="1" builtinId="4"/>
    <cellStyle name="Normal" xfId="0" builtinId="0"/>
    <cellStyle name="Normal 2" xfId="3" xr:uid="{CBF17B14-EA18-48F9-B2D2-8A3278CE0A97}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</xdr:colOff>
      <xdr:row>0</xdr:row>
      <xdr:rowOff>0</xdr:rowOff>
    </xdr:from>
    <xdr:to>
      <xdr:col>1</xdr:col>
      <xdr:colOff>1894609</xdr:colOff>
      <xdr:row>0</xdr:row>
      <xdr:rowOff>1381125</xdr:rowOff>
    </xdr:to>
    <xdr:pic>
      <xdr:nvPicPr>
        <xdr:cNvPr id="2" name="Imagem 1" descr="Fiocruz Logo - GEDAF Finanças e Empreendedores">
          <a:extLst>
            <a:ext uri="{FF2B5EF4-FFF2-40B4-BE49-F238E27FC236}">
              <a16:creationId xmlns:a16="http://schemas.microsoft.com/office/drawing/2014/main" id="{1BCB7A9C-C535-41F6-AD7E-436B5DECA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9" y="0"/>
          <a:ext cx="1885085" cy="1381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160057</xdr:rowOff>
    </xdr:from>
    <xdr:to>
      <xdr:col>1</xdr:col>
      <xdr:colOff>137412</xdr:colOff>
      <xdr:row>0</xdr:row>
      <xdr:rowOff>593598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48AF455B-D56F-4AD2-8B00-5EECCFA56315}"/>
            </a:ext>
            <a:ext uri="{147F2762-F138-4A5C-976F-8EAC2B608ADB}">
              <a16:predDERef xmlns:a16="http://schemas.microsoft.com/office/drawing/2014/main" pred="{065984B7-D205-4ACB-9CD7-A38F0634FF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r="35833"/>
        <a:stretch>
          <a:fillRect/>
        </a:stretch>
      </xdr:blipFill>
      <xdr:spPr>
        <a:xfrm>
          <a:off x="26407" y="160057"/>
          <a:ext cx="1604262" cy="433541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57149</xdr:rowOff>
    </xdr:to>
    <xdr:cxnSp macro="">
      <xdr:nvCxnSpPr>
        <xdr:cNvPr id="16" name="Conector reto 20">
          <a:extLst>
            <a:ext uri="{FF2B5EF4-FFF2-40B4-BE49-F238E27FC236}">
              <a16:creationId xmlns:a16="http://schemas.microsoft.com/office/drawing/2014/main" id="{4B4A0155-C8C0-4A2A-8E69-D24A2FB2C223}"/>
            </a:ext>
            <a:ext uri="{147F2762-F138-4A5C-976F-8EAC2B608ADB}">
              <a16:predDERef xmlns:a16="http://schemas.microsoft.com/office/drawing/2014/main" pred="{8B052508-0904-4B09-8CDF-11E1F805064B}"/>
            </a:ext>
          </a:extLst>
        </xdr:cNvPr>
        <xdr:cNvCxnSpPr/>
      </xdr:nvCxnSpPr>
      <xdr:spPr>
        <a:xfrm>
          <a:off x="5038725" y="0"/>
          <a:ext cx="0" cy="57149"/>
        </a:xfrm>
        <a:prstGeom prst="line">
          <a:avLst/>
        </a:prstGeom>
        <a:ln>
          <a:solidFill>
            <a:schemeClr val="bg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57149</xdr:rowOff>
    </xdr:to>
    <xdr:cxnSp macro="">
      <xdr:nvCxnSpPr>
        <xdr:cNvPr id="17" name="Conector reto 20">
          <a:extLst>
            <a:ext uri="{FF2B5EF4-FFF2-40B4-BE49-F238E27FC236}">
              <a16:creationId xmlns:a16="http://schemas.microsoft.com/office/drawing/2014/main" id="{AAA9836B-F80B-4ECC-B695-6B3FFBCCAB10}"/>
            </a:ext>
            <a:ext uri="{147F2762-F138-4A5C-976F-8EAC2B608ADB}">
              <a16:predDERef xmlns:a16="http://schemas.microsoft.com/office/drawing/2014/main" pred="{8B052508-0904-4B09-8CDF-11E1F805064B}"/>
            </a:ext>
          </a:extLst>
        </xdr:cNvPr>
        <xdr:cNvCxnSpPr/>
      </xdr:nvCxnSpPr>
      <xdr:spPr>
        <a:xfrm>
          <a:off x="5038725" y="0"/>
          <a:ext cx="0" cy="57149"/>
        </a:xfrm>
        <a:prstGeom prst="line">
          <a:avLst/>
        </a:prstGeom>
        <a:ln>
          <a:solidFill>
            <a:schemeClr val="bg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57149</xdr:rowOff>
    </xdr:to>
    <xdr:cxnSp macro="">
      <xdr:nvCxnSpPr>
        <xdr:cNvPr id="18" name="Conector reto 17">
          <a:extLst>
            <a:ext uri="{FF2B5EF4-FFF2-40B4-BE49-F238E27FC236}">
              <a16:creationId xmlns:a16="http://schemas.microsoft.com/office/drawing/2014/main" id="{07A5DA74-F218-4E09-9346-C128B43D70B6}"/>
            </a:ext>
          </a:extLst>
        </xdr:cNvPr>
        <xdr:cNvCxnSpPr/>
      </xdr:nvCxnSpPr>
      <xdr:spPr>
        <a:xfrm>
          <a:off x="5038725" y="0"/>
          <a:ext cx="0" cy="57149"/>
        </a:xfrm>
        <a:prstGeom prst="line">
          <a:avLst/>
        </a:prstGeom>
        <a:ln>
          <a:solidFill>
            <a:schemeClr val="bg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57149</xdr:rowOff>
    </xdr:to>
    <xdr:cxnSp macro="">
      <xdr:nvCxnSpPr>
        <xdr:cNvPr id="19" name="Conector reto 18">
          <a:extLst>
            <a:ext uri="{FF2B5EF4-FFF2-40B4-BE49-F238E27FC236}">
              <a16:creationId xmlns:a16="http://schemas.microsoft.com/office/drawing/2014/main" id="{DF4C58DC-B3DF-422D-B1BF-016F311CD8C8}"/>
            </a:ext>
          </a:extLst>
        </xdr:cNvPr>
        <xdr:cNvCxnSpPr/>
      </xdr:nvCxnSpPr>
      <xdr:spPr>
        <a:xfrm>
          <a:off x="5038725" y="0"/>
          <a:ext cx="0" cy="57149"/>
        </a:xfrm>
        <a:prstGeom prst="line">
          <a:avLst/>
        </a:prstGeom>
        <a:ln>
          <a:solidFill>
            <a:schemeClr val="bg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0</xdr:row>
      <xdr:rowOff>19050</xdr:rowOff>
    </xdr:from>
    <xdr:to>
      <xdr:col>1</xdr:col>
      <xdr:colOff>161925</xdr:colOff>
      <xdr:row>0</xdr:row>
      <xdr:rowOff>1400175</xdr:rowOff>
    </xdr:to>
    <xdr:pic>
      <xdr:nvPicPr>
        <xdr:cNvPr id="20" name="Imagem 19" descr="Fiocruz Logo - GEDAF Finanças e Empreendedores">
          <a:extLst>
            <a:ext uri="{FF2B5EF4-FFF2-40B4-BE49-F238E27FC236}">
              <a16:creationId xmlns:a16="http://schemas.microsoft.com/office/drawing/2014/main" id="{9334EC34-7B6F-42A5-8022-3E0A27F26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9050"/>
          <a:ext cx="1628775" cy="1381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</xdr:colOff>
      <xdr:row>0</xdr:row>
      <xdr:rowOff>0</xdr:rowOff>
    </xdr:from>
    <xdr:to>
      <xdr:col>1</xdr:col>
      <xdr:colOff>1894609</xdr:colOff>
      <xdr:row>0</xdr:row>
      <xdr:rowOff>1821656</xdr:rowOff>
    </xdr:to>
    <xdr:pic>
      <xdr:nvPicPr>
        <xdr:cNvPr id="2" name="Imagem 1" descr="Fiocruz Logo - GEDAF Finanças e Empreendedores">
          <a:extLst>
            <a:ext uri="{FF2B5EF4-FFF2-40B4-BE49-F238E27FC236}">
              <a16:creationId xmlns:a16="http://schemas.microsoft.com/office/drawing/2014/main" id="{9EDA170A-895F-4EAB-AE53-036486E03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212" y="0"/>
          <a:ext cx="1885085" cy="1821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41</xdr:row>
      <xdr:rowOff>142875</xdr:rowOff>
    </xdr:from>
    <xdr:to>
      <xdr:col>7</xdr:col>
      <xdr:colOff>104775</xdr:colOff>
      <xdr:row>56</xdr:row>
      <xdr:rowOff>28575</xdr:rowOff>
    </xdr:to>
    <xdr:sp macro="" textlink="">
      <xdr:nvSpPr>
        <xdr:cNvPr id="2" name="Chave Direita 1">
          <a:extLst>
            <a:ext uri="{FF2B5EF4-FFF2-40B4-BE49-F238E27FC236}">
              <a16:creationId xmlns:a16="http://schemas.microsoft.com/office/drawing/2014/main" id="{27DCCA7A-8673-4879-B45D-5BDCB20166F9}"/>
            </a:ext>
          </a:extLst>
        </xdr:cNvPr>
        <xdr:cNvSpPr/>
      </xdr:nvSpPr>
      <xdr:spPr>
        <a:xfrm>
          <a:off x="8391525" y="10401300"/>
          <a:ext cx="685800" cy="2905125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6</xdr:col>
      <xdr:colOff>151039</xdr:colOff>
      <xdr:row>88</xdr:row>
      <xdr:rowOff>103414</xdr:rowOff>
    </xdr:from>
    <xdr:to>
      <xdr:col>6</xdr:col>
      <xdr:colOff>532039</xdr:colOff>
      <xdr:row>93</xdr:row>
      <xdr:rowOff>107496</xdr:rowOff>
    </xdr:to>
    <xdr:sp macro="" textlink="">
      <xdr:nvSpPr>
        <xdr:cNvPr id="4" name="Chave Direita 3">
          <a:extLst>
            <a:ext uri="{FF2B5EF4-FFF2-40B4-BE49-F238E27FC236}">
              <a16:creationId xmlns:a16="http://schemas.microsoft.com/office/drawing/2014/main" id="{809F8C15-B8C6-4ED9-A5F6-094EB629A657}"/>
            </a:ext>
          </a:extLst>
        </xdr:cNvPr>
        <xdr:cNvSpPr/>
      </xdr:nvSpPr>
      <xdr:spPr>
        <a:xfrm>
          <a:off x="8494939" y="19763014"/>
          <a:ext cx="381000" cy="1004207"/>
        </a:xfrm>
        <a:prstGeom prst="righ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1</xdr:col>
      <xdr:colOff>9524</xdr:colOff>
      <xdr:row>0</xdr:row>
      <xdr:rowOff>0</xdr:rowOff>
    </xdr:from>
    <xdr:to>
      <xdr:col>2</xdr:col>
      <xdr:colOff>1456459</xdr:colOff>
      <xdr:row>0</xdr:row>
      <xdr:rowOff>1352550</xdr:rowOff>
    </xdr:to>
    <xdr:pic>
      <xdr:nvPicPr>
        <xdr:cNvPr id="6" name="Imagem 5" descr="Fiocruz Logo - GEDAF Finanças e Empreendedores">
          <a:extLst>
            <a:ext uri="{FF2B5EF4-FFF2-40B4-BE49-F238E27FC236}">
              <a16:creationId xmlns:a16="http://schemas.microsoft.com/office/drawing/2014/main" id="{D43104F8-897F-4570-9394-34235EF40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49" y="0"/>
          <a:ext cx="1885085" cy="1352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66675</xdr:colOff>
      <xdr:row>76</xdr:row>
      <xdr:rowOff>152400</xdr:rowOff>
    </xdr:from>
    <xdr:to>
      <xdr:col>6</xdr:col>
      <xdr:colOff>561975</xdr:colOff>
      <xdr:row>82</xdr:row>
      <xdr:rowOff>171450</xdr:rowOff>
    </xdr:to>
    <xdr:sp macro="" textlink="">
      <xdr:nvSpPr>
        <xdr:cNvPr id="8" name="Chave Direita 7">
          <a:extLst>
            <a:ext uri="{FF2B5EF4-FFF2-40B4-BE49-F238E27FC236}">
              <a16:creationId xmlns:a16="http://schemas.microsoft.com/office/drawing/2014/main" id="{99C34D79-5A79-8BC4-3986-26E513F302DC}"/>
            </a:ext>
          </a:extLst>
        </xdr:cNvPr>
        <xdr:cNvSpPr/>
      </xdr:nvSpPr>
      <xdr:spPr>
        <a:xfrm>
          <a:off x="8410575" y="17411700"/>
          <a:ext cx="495300" cy="1219200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tlCol="0" anchor="ctr"/>
        <a:lstStyle/>
        <a:p>
          <a:pPr algn="l"/>
          <a:endParaRPr lang="pt-BR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41</xdr:row>
      <xdr:rowOff>142875</xdr:rowOff>
    </xdr:from>
    <xdr:to>
      <xdr:col>7</xdr:col>
      <xdr:colOff>104775</xdr:colOff>
      <xdr:row>56</xdr:row>
      <xdr:rowOff>28575</xdr:rowOff>
    </xdr:to>
    <xdr:sp macro="" textlink="">
      <xdr:nvSpPr>
        <xdr:cNvPr id="2" name="Chave Direita 1">
          <a:extLst>
            <a:ext uri="{FF2B5EF4-FFF2-40B4-BE49-F238E27FC236}">
              <a16:creationId xmlns:a16="http://schemas.microsoft.com/office/drawing/2014/main" id="{74FC28AE-893F-4D2C-B6D0-00EF1EC5824B}"/>
            </a:ext>
          </a:extLst>
        </xdr:cNvPr>
        <xdr:cNvSpPr/>
      </xdr:nvSpPr>
      <xdr:spPr>
        <a:xfrm>
          <a:off x="7334250" y="10553700"/>
          <a:ext cx="685800" cy="2905125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6</xdr:col>
      <xdr:colOff>93889</xdr:colOff>
      <xdr:row>88</xdr:row>
      <xdr:rowOff>36739</xdr:rowOff>
    </xdr:from>
    <xdr:to>
      <xdr:col>6</xdr:col>
      <xdr:colOff>474889</xdr:colOff>
      <xdr:row>93</xdr:row>
      <xdr:rowOff>40821</xdr:rowOff>
    </xdr:to>
    <xdr:sp macro="" textlink="">
      <xdr:nvSpPr>
        <xdr:cNvPr id="4" name="Chave Direita 3">
          <a:extLst>
            <a:ext uri="{FF2B5EF4-FFF2-40B4-BE49-F238E27FC236}">
              <a16:creationId xmlns:a16="http://schemas.microsoft.com/office/drawing/2014/main" id="{6C64020B-DDC8-4C9B-ADAF-2433F25EA947}"/>
            </a:ext>
          </a:extLst>
        </xdr:cNvPr>
        <xdr:cNvSpPr/>
      </xdr:nvSpPr>
      <xdr:spPr>
        <a:xfrm>
          <a:off x="7380514" y="19848739"/>
          <a:ext cx="381000" cy="1004207"/>
        </a:xfrm>
        <a:prstGeom prst="righ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2</xdr:col>
      <xdr:colOff>333375</xdr:colOff>
      <xdr:row>0</xdr:row>
      <xdr:rowOff>0</xdr:rowOff>
    </xdr:from>
    <xdr:to>
      <xdr:col>2</xdr:col>
      <xdr:colOff>1181101</xdr:colOff>
      <xdr:row>0</xdr:row>
      <xdr:rowOff>1486343</xdr:rowOff>
    </xdr:to>
    <xdr:pic>
      <xdr:nvPicPr>
        <xdr:cNvPr id="6" name="Imagem 5" descr="Fiocruz Logo - GEDAF Finanças e Empreendedores">
          <a:extLst>
            <a:ext uri="{FF2B5EF4-FFF2-40B4-BE49-F238E27FC236}">
              <a16:creationId xmlns:a16="http://schemas.microsoft.com/office/drawing/2014/main" id="{A7B15462-0EF8-4B26-98B5-FB114212E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" y="0"/>
          <a:ext cx="847726" cy="14863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41</xdr:row>
      <xdr:rowOff>142875</xdr:rowOff>
    </xdr:from>
    <xdr:to>
      <xdr:col>7</xdr:col>
      <xdr:colOff>57150</xdr:colOff>
      <xdr:row>56</xdr:row>
      <xdr:rowOff>28575</xdr:rowOff>
    </xdr:to>
    <xdr:sp macro="" textlink="">
      <xdr:nvSpPr>
        <xdr:cNvPr id="2" name="Chave Direita 1">
          <a:extLst>
            <a:ext uri="{FF2B5EF4-FFF2-40B4-BE49-F238E27FC236}">
              <a16:creationId xmlns:a16="http://schemas.microsoft.com/office/drawing/2014/main" id="{D166193B-4D7E-456A-9346-16F01507E1EE}"/>
            </a:ext>
          </a:extLst>
        </xdr:cNvPr>
        <xdr:cNvSpPr/>
      </xdr:nvSpPr>
      <xdr:spPr>
        <a:xfrm>
          <a:off x="8267700" y="10401300"/>
          <a:ext cx="638175" cy="2905125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6</xdr:col>
      <xdr:colOff>112939</xdr:colOff>
      <xdr:row>88</xdr:row>
      <xdr:rowOff>103414</xdr:rowOff>
    </xdr:from>
    <xdr:to>
      <xdr:col>6</xdr:col>
      <xdr:colOff>493939</xdr:colOff>
      <xdr:row>93</xdr:row>
      <xdr:rowOff>107496</xdr:rowOff>
    </xdr:to>
    <xdr:sp macro="" textlink="">
      <xdr:nvSpPr>
        <xdr:cNvPr id="4" name="Chave Direita 3">
          <a:extLst>
            <a:ext uri="{FF2B5EF4-FFF2-40B4-BE49-F238E27FC236}">
              <a16:creationId xmlns:a16="http://schemas.microsoft.com/office/drawing/2014/main" id="{6A1DC4AC-1B82-4810-B309-15378F04A8EF}"/>
            </a:ext>
          </a:extLst>
        </xdr:cNvPr>
        <xdr:cNvSpPr/>
      </xdr:nvSpPr>
      <xdr:spPr>
        <a:xfrm>
          <a:off x="8333014" y="19763014"/>
          <a:ext cx="381000" cy="1004207"/>
        </a:xfrm>
        <a:prstGeom prst="righ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1</xdr:col>
      <xdr:colOff>9524</xdr:colOff>
      <xdr:row>0</xdr:row>
      <xdr:rowOff>0</xdr:rowOff>
    </xdr:from>
    <xdr:to>
      <xdr:col>2</xdr:col>
      <xdr:colOff>628649</xdr:colOff>
      <xdr:row>0</xdr:row>
      <xdr:rowOff>1200150</xdr:rowOff>
    </xdr:to>
    <xdr:pic>
      <xdr:nvPicPr>
        <xdr:cNvPr id="6" name="Imagem 5" descr="Fiocruz Logo - GEDAF Finanças e Empreendedores">
          <a:extLst>
            <a:ext uri="{FF2B5EF4-FFF2-40B4-BE49-F238E27FC236}">
              <a16:creationId xmlns:a16="http://schemas.microsoft.com/office/drawing/2014/main" id="{0190CD72-B1F7-411F-AFE5-90D83AD94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49" y="0"/>
          <a:ext cx="1057275" cy="120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0</xdr:colOff>
      <xdr:row>2</xdr:row>
      <xdr:rowOff>0</xdr:rowOff>
    </xdr:to>
    <xdr:cxnSp macro="">
      <xdr:nvCxnSpPr>
        <xdr:cNvPr id="7" name="Conector reto 6">
          <a:extLst>
            <a:ext uri="{FF2B5EF4-FFF2-40B4-BE49-F238E27FC236}">
              <a16:creationId xmlns:a16="http://schemas.microsoft.com/office/drawing/2014/main" id="{B86845BE-7315-4D40-9A8A-7B456FFB5786}"/>
            </a:ext>
          </a:extLst>
        </xdr:cNvPr>
        <xdr:cNvCxnSpPr/>
      </xdr:nvCxnSpPr>
      <xdr:spPr>
        <a:xfrm flipH="1">
          <a:off x="6324600" y="0"/>
          <a:ext cx="9087" cy="685800"/>
        </a:xfrm>
        <a:prstGeom prst="line">
          <a:avLst/>
        </a:prstGeom>
        <a:ln>
          <a:solidFill>
            <a:schemeClr val="bg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47625</xdr:colOff>
      <xdr:row>0</xdr:row>
      <xdr:rowOff>19050</xdr:rowOff>
    </xdr:from>
    <xdr:to>
      <xdr:col>1</xdr:col>
      <xdr:colOff>657225</xdr:colOff>
      <xdr:row>0</xdr:row>
      <xdr:rowOff>1699321</xdr:rowOff>
    </xdr:to>
    <xdr:pic>
      <xdr:nvPicPr>
        <xdr:cNvPr id="8" name="Imagem 7" descr="Fiocruz Logo - GEDAF Finanças e Empreendedores">
          <a:extLst>
            <a:ext uri="{FF2B5EF4-FFF2-40B4-BE49-F238E27FC236}">
              <a16:creationId xmlns:a16="http://schemas.microsoft.com/office/drawing/2014/main" id="{1C28BD53-4922-4BD3-8388-EDC0BBB58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9050"/>
          <a:ext cx="1628775" cy="16802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57149</xdr:rowOff>
    </xdr:to>
    <xdr:cxnSp macro="">
      <xdr:nvCxnSpPr>
        <xdr:cNvPr id="7" name="Conector reto 6">
          <a:extLst>
            <a:ext uri="{FF2B5EF4-FFF2-40B4-BE49-F238E27FC236}">
              <a16:creationId xmlns:a16="http://schemas.microsoft.com/office/drawing/2014/main" id="{02733E74-6B0F-4F7A-A2D4-AD22FF92C950}"/>
            </a:ext>
          </a:extLst>
        </xdr:cNvPr>
        <xdr:cNvCxnSpPr/>
      </xdr:nvCxnSpPr>
      <xdr:spPr>
        <a:xfrm>
          <a:off x="5781675" y="0"/>
          <a:ext cx="0" cy="866774"/>
        </a:xfrm>
        <a:prstGeom prst="line">
          <a:avLst/>
        </a:prstGeom>
        <a:ln>
          <a:solidFill>
            <a:schemeClr val="bg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47625</xdr:colOff>
      <xdr:row>0</xdr:row>
      <xdr:rowOff>19050</xdr:rowOff>
    </xdr:from>
    <xdr:to>
      <xdr:col>1</xdr:col>
      <xdr:colOff>1323975</xdr:colOff>
      <xdr:row>0</xdr:row>
      <xdr:rowOff>1533525</xdr:rowOff>
    </xdr:to>
    <xdr:pic>
      <xdr:nvPicPr>
        <xdr:cNvPr id="9" name="Imagem 8" descr="Fiocruz Logo - GEDAF Finanças e Empreendedores">
          <a:extLst>
            <a:ext uri="{FF2B5EF4-FFF2-40B4-BE49-F238E27FC236}">
              <a16:creationId xmlns:a16="http://schemas.microsoft.com/office/drawing/2014/main" id="{C770D569-BA2A-47E8-844F-5C406D830248}"/>
            </a:ext>
            <a:ext uri="{147F2762-F138-4A5C-976F-8EAC2B608ADB}">
              <a16:predDERef xmlns:a16="http://schemas.microsoft.com/office/drawing/2014/main" pred="{02733E74-6B0F-4F7A-A2D4-AD22FF92C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9050"/>
          <a:ext cx="1628775" cy="1514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57149</xdr:rowOff>
    </xdr:to>
    <xdr:cxnSp macro="">
      <xdr:nvCxnSpPr>
        <xdr:cNvPr id="7" name="Conector reto 20">
          <a:extLst>
            <a:ext uri="{FF2B5EF4-FFF2-40B4-BE49-F238E27FC236}">
              <a16:creationId xmlns:a16="http://schemas.microsoft.com/office/drawing/2014/main" id="{BDAE0F08-5BBA-43A6-8008-4380C30F37BD}"/>
            </a:ext>
            <a:ext uri="{147F2762-F138-4A5C-976F-8EAC2B608ADB}">
              <a16:predDERef xmlns:a16="http://schemas.microsoft.com/office/drawing/2014/main" pred="{8B052508-0904-4B09-8CDF-11E1F805064B}"/>
            </a:ext>
          </a:extLst>
        </xdr:cNvPr>
        <xdr:cNvCxnSpPr/>
      </xdr:nvCxnSpPr>
      <xdr:spPr>
        <a:xfrm>
          <a:off x="5781675" y="0"/>
          <a:ext cx="0" cy="866774"/>
        </a:xfrm>
        <a:prstGeom prst="line">
          <a:avLst/>
        </a:prstGeom>
        <a:ln>
          <a:solidFill>
            <a:schemeClr val="bg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57149</xdr:rowOff>
    </xdr:to>
    <xdr:cxnSp macro="">
      <xdr:nvCxnSpPr>
        <xdr:cNvPr id="13" name="Conector reto 20">
          <a:extLst>
            <a:ext uri="{FF2B5EF4-FFF2-40B4-BE49-F238E27FC236}">
              <a16:creationId xmlns:a16="http://schemas.microsoft.com/office/drawing/2014/main" id="{2904A217-CE1D-4729-8822-20B7E48F0522}"/>
            </a:ext>
            <a:ext uri="{147F2762-F138-4A5C-976F-8EAC2B608ADB}">
              <a16:predDERef xmlns:a16="http://schemas.microsoft.com/office/drawing/2014/main" pred="{8B052508-0904-4B09-8CDF-11E1F805064B}"/>
            </a:ext>
          </a:extLst>
        </xdr:cNvPr>
        <xdr:cNvCxnSpPr/>
      </xdr:nvCxnSpPr>
      <xdr:spPr>
        <a:xfrm>
          <a:off x="5781675" y="0"/>
          <a:ext cx="0" cy="866774"/>
        </a:xfrm>
        <a:prstGeom prst="line">
          <a:avLst/>
        </a:prstGeom>
        <a:ln>
          <a:solidFill>
            <a:schemeClr val="bg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57149</xdr:rowOff>
    </xdr:to>
    <xdr:cxnSp macro="">
      <xdr:nvCxnSpPr>
        <xdr:cNvPr id="19" name="Conector reto 18">
          <a:extLst>
            <a:ext uri="{FF2B5EF4-FFF2-40B4-BE49-F238E27FC236}">
              <a16:creationId xmlns:a16="http://schemas.microsoft.com/office/drawing/2014/main" id="{92D9FBC6-AE99-413E-9067-3A9A589DF3E4}"/>
            </a:ext>
          </a:extLst>
        </xdr:cNvPr>
        <xdr:cNvCxnSpPr/>
      </xdr:nvCxnSpPr>
      <xdr:spPr>
        <a:xfrm>
          <a:off x="4619625" y="0"/>
          <a:ext cx="0" cy="866774"/>
        </a:xfrm>
        <a:prstGeom prst="line">
          <a:avLst/>
        </a:prstGeom>
        <a:ln>
          <a:solidFill>
            <a:schemeClr val="bg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57149</xdr:rowOff>
    </xdr:to>
    <xdr:cxnSp macro="">
      <xdr:nvCxnSpPr>
        <xdr:cNvPr id="20" name="Conector reto 19">
          <a:extLst>
            <a:ext uri="{FF2B5EF4-FFF2-40B4-BE49-F238E27FC236}">
              <a16:creationId xmlns:a16="http://schemas.microsoft.com/office/drawing/2014/main" id="{F0CCB289-B4FF-4959-A8FD-9AABEDE266ED}"/>
            </a:ext>
          </a:extLst>
        </xdr:cNvPr>
        <xdr:cNvCxnSpPr/>
      </xdr:nvCxnSpPr>
      <xdr:spPr>
        <a:xfrm>
          <a:off x="4619625" y="0"/>
          <a:ext cx="0" cy="57149"/>
        </a:xfrm>
        <a:prstGeom prst="line">
          <a:avLst/>
        </a:prstGeom>
        <a:ln>
          <a:solidFill>
            <a:schemeClr val="bg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47625</xdr:colOff>
      <xdr:row>0</xdr:row>
      <xdr:rowOff>19050</xdr:rowOff>
    </xdr:from>
    <xdr:to>
      <xdr:col>1</xdr:col>
      <xdr:colOff>1323975</xdr:colOff>
      <xdr:row>0</xdr:row>
      <xdr:rowOff>1466850</xdr:rowOff>
    </xdr:to>
    <xdr:pic>
      <xdr:nvPicPr>
        <xdr:cNvPr id="21" name="Imagem 20" descr="Fiocruz Logo - GEDAF Finanças e Empreendedores">
          <a:extLst>
            <a:ext uri="{FF2B5EF4-FFF2-40B4-BE49-F238E27FC236}">
              <a16:creationId xmlns:a16="http://schemas.microsoft.com/office/drawing/2014/main" id="{059D6B15-25B3-489C-BB52-BC417D547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9050"/>
          <a:ext cx="1628775" cy="144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57149</xdr:rowOff>
    </xdr:to>
    <xdr:cxnSp macro="">
      <xdr:nvCxnSpPr>
        <xdr:cNvPr id="13" name="Conector reto 20">
          <a:extLst>
            <a:ext uri="{FF2B5EF4-FFF2-40B4-BE49-F238E27FC236}">
              <a16:creationId xmlns:a16="http://schemas.microsoft.com/office/drawing/2014/main" id="{A1C5D495-11F7-46FF-910B-5A6B1AFC9CA5}"/>
            </a:ext>
            <a:ext uri="{147F2762-F138-4A5C-976F-8EAC2B608ADB}">
              <a16:predDERef xmlns:a16="http://schemas.microsoft.com/office/drawing/2014/main" pred="{8B052508-0904-4B09-8CDF-11E1F805064B}"/>
            </a:ext>
          </a:extLst>
        </xdr:cNvPr>
        <xdr:cNvCxnSpPr/>
      </xdr:nvCxnSpPr>
      <xdr:spPr>
        <a:xfrm>
          <a:off x="4619625" y="0"/>
          <a:ext cx="0" cy="57149"/>
        </a:xfrm>
        <a:prstGeom prst="line">
          <a:avLst/>
        </a:prstGeom>
        <a:ln>
          <a:solidFill>
            <a:schemeClr val="bg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57149</xdr:rowOff>
    </xdr:to>
    <xdr:cxnSp macro="">
      <xdr:nvCxnSpPr>
        <xdr:cNvPr id="14" name="Conector reto 20">
          <a:extLst>
            <a:ext uri="{FF2B5EF4-FFF2-40B4-BE49-F238E27FC236}">
              <a16:creationId xmlns:a16="http://schemas.microsoft.com/office/drawing/2014/main" id="{EDDF7FEE-654A-448C-AF82-076E5AA803D9}"/>
            </a:ext>
            <a:ext uri="{147F2762-F138-4A5C-976F-8EAC2B608ADB}">
              <a16:predDERef xmlns:a16="http://schemas.microsoft.com/office/drawing/2014/main" pred="{8B052508-0904-4B09-8CDF-11E1F805064B}"/>
            </a:ext>
          </a:extLst>
        </xdr:cNvPr>
        <xdr:cNvCxnSpPr/>
      </xdr:nvCxnSpPr>
      <xdr:spPr>
        <a:xfrm>
          <a:off x="4619625" y="0"/>
          <a:ext cx="0" cy="57149"/>
        </a:xfrm>
        <a:prstGeom prst="line">
          <a:avLst/>
        </a:prstGeom>
        <a:ln>
          <a:solidFill>
            <a:schemeClr val="bg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57149</xdr:rowOff>
    </xdr:to>
    <xdr:cxnSp macro="">
      <xdr:nvCxnSpPr>
        <xdr:cNvPr id="15" name="Conector reto 14">
          <a:extLst>
            <a:ext uri="{FF2B5EF4-FFF2-40B4-BE49-F238E27FC236}">
              <a16:creationId xmlns:a16="http://schemas.microsoft.com/office/drawing/2014/main" id="{02573442-C9A6-4CAC-9763-E30B9971B303}"/>
            </a:ext>
          </a:extLst>
        </xdr:cNvPr>
        <xdr:cNvCxnSpPr/>
      </xdr:nvCxnSpPr>
      <xdr:spPr>
        <a:xfrm>
          <a:off x="4619625" y="0"/>
          <a:ext cx="0" cy="57149"/>
        </a:xfrm>
        <a:prstGeom prst="line">
          <a:avLst/>
        </a:prstGeom>
        <a:ln>
          <a:solidFill>
            <a:schemeClr val="bg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57149</xdr:rowOff>
    </xdr:to>
    <xdr:cxnSp macro="">
      <xdr:nvCxnSpPr>
        <xdr:cNvPr id="16" name="Conector reto 15">
          <a:extLst>
            <a:ext uri="{FF2B5EF4-FFF2-40B4-BE49-F238E27FC236}">
              <a16:creationId xmlns:a16="http://schemas.microsoft.com/office/drawing/2014/main" id="{D19A351A-B006-4824-A3CA-BB8354479CD2}"/>
            </a:ext>
          </a:extLst>
        </xdr:cNvPr>
        <xdr:cNvCxnSpPr/>
      </xdr:nvCxnSpPr>
      <xdr:spPr>
        <a:xfrm>
          <a:off x="4619625" y="0"/>
          <a:ext cx="0" cy="57149"/>
        </a:xfrm>
        <a:prstGeom prst="line">
          <a:avLst/>
        </a:prstGeom>
        <a:ln>
          <a:solidFill>
            <a:schemeClr val="bg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47625</xdr:colOff>
      <xdr:row>0</xdr:row>
      <xdr:rowOff>19050</xdr:rowOff>
    </xdr:from>
    <xdr:to>
      <xdr:col>2</xdr:col>
      <xdr:colOff>180975</xdr:colOff>
      <xdr:row>7</xdr:row>
      <xdr:rowOff>247650</xdr:rowOff>
    </xdr:to>
    <xdr:pic>
      <xdr:nvPicPr>
        <xdr:cNvPr id="17" name="Imagem 16" descr="Fiocruz Logo - GEDAF Finanças e Empreendedores">
          <a:extLst>
            <a:ext uri="{FF2B5EF4-FFF2-40B4-BE49-F238E27FC236}">
              <a16:creationId xmlns:a16="http://schemas.microsoft.com/office/drawing/2014/main" id="{8D9FB7D9-42E2-4204-8FCD-F0593E6E3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9050"/>
          <a:ext cx="1628775" cy="1362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Janne Ribeiro Carvalho" id="{BDD860C9-FC4D-489A-8411-5A1D286DB617}" userId="S::janne.carvalho@fiocruz.br::fcb0bfb7-78f0-4fea-924c-d8af29622fe5" providerId="AD"/>
</personList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25" dT="2026-05-27T18:46:32.22" personId="{BDD860C9-FC4D-489A-8411-5A1D286DB617}" id="{CFF902BA-F2EB-40AC-9642-1E048A183A5E}">
    <text xml:space="preserve">Sobre salário mínimo
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0CC07-26F9-4209-83A5-139D9E42CFFD}">
  <sheetPr>
    <pageSetUpPr fitToPage="1"/>
  </sheetPr>
  <dimension ref="A1:H6"/>
  <sheetViews>
    <sheetView tabSelected="1" workbookViewId="0">
      <selection activeCell="B21" sqref="B21"/>
    </sheetView>
  </sheetViews>
  <sheetFormatPr defaultColWidth="9.1796875" defaultRowHeight="12.5" x14ac:dyDescent="0.25"/>
  <cols>
    <col min="1" max="1" width="12.7265625" style="80" customWidth="1"/>
    <col min="2" max="2" width="80.453125" style="80" customWidth="1"/>
    <col min="3" max="3" width="15.453125" style="80" customWidth="1"/>
    <col min="4" max="5" width="21.1796875" style="80" customWidth="1"/>
    <col min="6" max="6" width="20.54296875" style="80" customWidth="1"/>
    <col min="7" max="7" width="16.54296875" style="80" customWidth="1"/>
    <col min="8" max="8" width="64.453125" style="80" customWidth="1"/>
    <col min="9" max="9" width="15.26953125" style="80" bestFit="1" customWidth="1"/>
    <col min="10" max="10" width="16.453125" style="80" bestFit="1" customWidth="1"/>
    <col min="11" max="16384" width="9.1796875" style="80"/>
  </cols>
  <sheetData>
    <row r="1" spans="1:8" s="79" customFormat="1" ht="146.25" customHeight="1" x14ac:dyDescent="0.25">
      <c r="A1" s="80"/>
      <c r="B1" s="266" t="s">
        <v>0</v>
      </c>
      <c r="C1" s="266"/>
      <c r="D1" s="266"/>
      <c r="E1" s="266"/>
      <c r="F1" s="266"/>
      <c r="G1" s="1"/>
      <c r="H1" s="81"/>
    </row>
    <row r="2" spans="1:8" ht="23.25" customHeight="1" x14ac:dyDescent="0.25">
      <c r="A2" s="265" t="s">
        <v>1</v>
      </c>
      <c r="B2" s="265"/>
      <c r="C2" s="265"/>
      <c r="D2" s="265"/>
      <c r="E2" s="265"/>
      <c r="F2" s="265"/>
      <c r="G2" s="253"/>
    </row>
    <row r="3" spans="1:8" ht="13" x14ac:dyDescent="0.25">
      <c r="A3" s="254" t="s">
        <v>2</v>
      </c>
      <c r="B3" s="254" t="s">
        <v>3</v>
      </c>
      <c r="C3" s="254" t="s">
        <v>4</v>
      </c>
      <c r="D3" s="254" t="s">
        <v>5</v>
      </c>
      <c r="E3" s="254" t="s">
        <v>6</v>
      </c>
      <c r="F3" s="254" t="s">
        <v>7</v>
      </c>
    </row>
    <row r="4" spans="1:8" x14ac:dyDescent="0.25">
      <c r="A4" s="255">
        <v>1</v>
      </c>
      <c r="B4" s="256" t="s">
        <v>8</v>
      </c>
      <c r="C4" s="257" t="s">
        <v>9</v>
      </c>
      <c r="D4" s="258" t="s">
        <v>9</v>
      </c>
      <c r="E4" s="259">
        <f>'Valor da Metragem'!E77</f>
        <v>0</v>
      </c>
      <c r="F4" s="260">
        <f>E4*12</f>
        <v>0</v>
      </c>
      <c r="H4" s="253"/>
    </row>
    <row r="5" spans="1:8" x14ac:dyDescent="0.25">
      <c r="A5" s="255">
        <v>2</v>
      </c>
      <c r="B5" s="256" t="s">
        <v>10</v>
      </c>
      <c r="C5" s="255">
        <v>4</v>
      </c>
      <c r="D5" s="259">
        <f>Dedetização!D4</f>
        <v>0</v>
      </c>
      <c r="E5" s="258" t="s">
        <v>9</v>
      </c>
      <c r="F5" s="260">
        <f>D5*C5</f>
        <v>0</v>
      </c>
      <c r="H5" s="253"/>
    </row>
    <row r="6" spans="1:8" x14ac:dyDescent="0.25">
      <c r="D6" s="237"/>
      <c r="E6" s="237" t="s">
        <v>11</v>
      </c>
      <c r="F6" s="238">
        <f>SUM(F4:F5)</f>
        <v>0</v>
      </c>
    </row>
  </sheetData>
  <mergeCells count="2">
    <mergeCell ref="A2:F2"/>
    <mergeCell ref="B1:F1"/>
  </mergeCells>
  <pageMargins left="0.511811024" right="0.511811024" top="0.78740157499999996" bottom="0.78740157499999996" header="0.31496062000000002" footer="0.31496062000000002"/>
  <pageSetup paperSize="9" scale="54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93648-4B26-4B4F-B18B-BD80A2410F2F}">
  <sheetPr>
    <pageSetUpPr fitToPage="1"/>
  </sheetPr>
  <dimension ref="A1:I6"/>
  <sheetViews>
    <sheetView workbookViewId="0">
      <selection activeCell="D4" sqref="D4"/>
    </sheetView>
  </sheetViews>
  <sheetFormatPr defaultColWidth="9.1796875" defaultRowHeight="12.5" x14ac:dyDescent="0.25"/>
  <cols>
    <col min="1" max="1" width="22" style="1" customWidth="1"/>
    <col min="2" max="2" width="19.7265625" style="1" customWidth="1"/>
    <col min="3" max="3" width="21.81640625" style="1" customWidth="1"/>
    <col min="4" max="4" width="11.54296875" style="1" bestFit="1" customWidth="1"/>
    <col min="5" max="6" width="13" style="16" customWidth="1"/>
    <col min="7" max="7" width="13.26953125" style="16" bestFit="1" customWidth="1"/>
    <col min="8" max="8" width="33.7265625" style="1" customWidth="1"/>
    <col min="9" max="9" width="35.26953125" style="17" customWidth="1"/>
    <col min="10" max="10" width="13.54296875" style="1" customWidth="1"/>
    <col min="11" max="16384" width="9.1796875" style="1"/>
  </cols>
  <sheetData>
    <row r="1" spans="1:7" s="82" customFormat="1" ht="146.25" customHeight="1" x14ac:dyDescent="0.25">
      <c r="A1" s="266" t="s">
        <v>0</v>
      </c>
      <c r="B1" s="266"/>
      <c r="C1" s="266"/>
      <c r="D1" s="266"/>
      <c r="E1" s="266"/>
      <c r="F1" s="1"/>
      <c r="G1" s="81"/>
    </row>
    <row r="2" spans="1:7" x14ac:dyDescent="0.25">
      <c r="A2" s="24"/>
      <c r="B2" s="24"/>
      <c r="C2" s="24"/>
      <c r="D2" s="24"/>
      <c r="E2" s="24"/>
    </row>
    <row r="3" spans="1:7" ht="26" x14ac:dyDescent="0.25">
      <c r="A3" s="25" t="s">
        <v>3</v>
      </c>
      <c r="B3" s="25" t="s">
        <v>76</v>
      </c>
      <c r="C3" s="25" t="s">
        <v>481</v>
      </c>
      <c r="D3" s="25" t="s">
        <v>482</v>
      </c>
      <c r="E3" s="25" t="s">
        <v>7</v>
      </c>
    </row>
    <row r="4" spans="1:7" ht="37.5" x14ac:dyDescent="0.25">
      <c r="A4" s="46" t="s">
        <v>10</v>
      </c>
      <c r="B4" s="51" t="s">
        <v>483</v>
      </c>
      <c r="C4" s="51">
        <v>4</v>
      </c>
      <c r="D4" s="26"/>
      <c r="E4" s="26">
        <f>D4*C4</f>
        <v>0</v>
      </c>
    </row>
    <row r="5" spans="1:7" ht="13" x14ac:dyDescent="0.3">
      <c r="A5" s="489"/>
      <c r="B5" s="489"/>
      <c r="C5" s="489"/>
      <c r="D5" s="490"/>
      <c r="E5" s="27">
        <f>ROUND(AVERAGE(E4:E4),2)</f>
        <v>0</v>
      </c>
    </row>
    <row r="6" spans="1:7" ht="13" x14ac:dyDescent="0.3">
      <c r="A6" s="489"/>
      <c r="B6" s="489"/>
      <c r="C6" s="489"/>
      <c r="D6" s="490"/>
      <c r="E6" s="27">
        <f>E5</f>
        <v>0</v>
      </c>
    </row>
  </sheetData>
  <mergeCells count="3">
    <mergeCell ref="A1:E1"/>
    <mergeCell ref="A5:D5"/>
    <mergeCell ref="A6:D6"/>
  </mergeCells>
  <pageMargins left="0.511811024" right="0.511811024" top="0.78740157499999996" bottom="0.78740157499999996" header="0.31496062000000002" footer="0.31496062000000002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CAB17-8846-4399-B703-4AA197E3005C}">
  <sheetPr>
    <pageSetUpPr fitToPage="1"/>
  </sheetPr>
  <dimension ref="A1:U78"/>
  <sheetViews>
    <sheetView zoomScale="80" zoomScaleNormal="80" workbookViewId="0">
      <selection activeCell="D84" sqref="D84"/>
    </sheetView>
  </sheetViews>
  <sheetFormatPr defaultColWidth="9.1796875" defaultRowHeight="12.5" x14ac:dyDescent="0.25"/>
  <cols>
    <col min="1" max="1" width="13.81640625" style="80" customWidth="1"/>
    <col min="2" max="2" width="61.81640625" style="80" customWidth="1"/>
    <col min="3" max="3" width="14.26953125" style="80" customWidth="1"/>
    <col min="4" max="4" width="17.26953125" style="80" customWidth="1"/>
    <col min="5" max="5" width="15.26953125" style="80" customWidth="1"/>
    <col min="6" max="6" width="17.1796875" style="80" customWidth="1"/>
    <col min="7" max="7" width="15.26953125" style="80" customWidth="1"/>
    <col min="8" max="8" width="14.453125" style="80" customWidth="1"/>
    <col min="9" max="9" width="14.81640625" style="80" customWidth="1"/>
    <col min="10" max="10" width="14.7265625" style="80" customWidth="1"/>
    <col min="11" max="11" width="18.7265625" style="80" customWidth="1"/>
    <col min="12" max="12" width="14.54296875" style="80" customWidth="1"/>
    <col min="13" max="13" width="13" style="80" customWidth="1"/>
    <col min="14" max="14" width="15.26953125" style="80" customWidth="1"/>
    <col min="15" max="15" width="13.453125" style="80" customWidth="1"/>
    <col min="16" max="16" width="13.1796875" style="80" customWidth="1"/>
    <col min="17" max="17" width="9.26953125" style="80" bestFit="1" customWidth="1"/>
    <col min="18" max="20" width="12.54296875" style="80" customWidth="1"/>
    <col min="21" max="21" width="10.1796875" style="80" bestFit="1" customWidth="1"/>
    <col min="22" max="16384" width="9.1796875" style="80"/>
  </cols>
  <sheetData>
    <row r="1" spans="1:13" s="79" customFormat="1" ht="146.25" customHeight="1" x14ac:dyDescent="0.25">
      <c r="A1" s="80"/>
      <c r="B1" s="267" t="s">
        <v>0</v>
      </c>
      <c r="C1" s="267"/>
      <c r="D1" s="267"/>
      <c r="E1" s="267"/>
      <c r="F1" s="267"/>
      <c r="G1" s="1"/>
      <c r="H1" s="261"/>
    </row>
    <row r="3" spans="1:13" x14ac:dyDescent="0.25">
      <c r="B3" s="279" t="s">
        <v>12</v>
      </c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279"/>
    </row>
    <row r="4" spans="1:13" x14ac:dyDescent="0.25">
      <c r="B4" s="273" t="s">
        <v>13</v>
      </c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273"/>
    </row>
    <row r="5" spans="1:13" ht="25" x14ac:dyDescent="0.25">
      <c r="B5" s="236" t="s">
        <v>3</v>
      </c>
      <c r="C5" s="236" t="s">
        <v>14</v>
      </c>
      <c r="D5" s="270" t="s">
        <v>15</v>
      </c>
      <c r="E5" s="271"/>
      <c r="F5" s="236" t="s">
        <v>16</v>
      </c>
      <c r="G5" s="236" t="s">
        <v>17</v>
      </c>
      <c r="H5" s="236" t="s">
        <v>18</v>
      </c>
      <c r="I5" s="270" t="s">
        <v>19</v>
      </c>
      <c r="J5" s="271"/>
      <c r="K5" s="236" t="s">
        <v>20</v>
      </c>
      <c r="L5" s="236" t="s">
        <v>21</v>
      </c>
      <c r="M5" s="236" t="s">
        <v>22</v>
      </c>
    </row>
    <row r="6" spans="1:13" x14ac:dyDescent="0.25">
      <c r="B6" s="239" t="s">
        <v>23</v>
      </c>
      <c r="C6" s="239" t="s">
        <v>24</v>
      </c>
      <c r="D6" s="239">
        <v>1</v>
      </c>
      <c r="E6" s="239">
        <v>1100</v>
      </c>
      <c r="F6" s="240">
        <f>Servente!F135</f>
        <v>0</v>
      </c>
      <c r="G6" s="241">
        <f>((D6/(D6*E6)*F6))</f>
        <v>0</v>
      </c>
      <c r="H6" s="239" t="s">
        <v>25</v>
      </c>
      <c r="I6" s="239">
        <v>1</v>
      </c>
      <c r="J6" s="239">
        <f>E6*10</f>
        <v>11000</v>
      </c>
      <c r="K6" s="240">
        <f>Encarregado!F135</f>
        <v>0</v>
      </c>
      <c r="L6" s="241">
        <f>((I6/(I6*J6)*K6))</f>
        <v>0</v>
      </c>
      <c r="M6" s="241">
        <f>G6+L6</f>
        <v>0</v>
      </c>
    </row>
    <row r="7" spans="1:13" x14ac:dyDescent="0.25">
      <c r="B7" s="242" t="s">
        <v>26</v>
      </c>
      <c r="C7" s="239" t="s">
        <v>24</v>
      </c>
      <c r="D7" s="239">
        <v>1</v>
      </c>
      <c r="E7" s="242">
        <v>1100</v>
      </c>
      <c r="F7" s="243">
        <f>Servente!F135</f>
        <v>0</v>
      </c>
      <c r="G7" s="241">
        <f t="shared" ref="G7:G12" si="0">((D7/(D7*E7)*F7))</f>
        <v>0</v>
      </c>
      <c r="H7" s="239" t="s">
        <v>25</v>
      </c>
      <c r="I7" s="239">
        <v>1</v>
      </c>
      <c r="J7" s="239">
        <f t="shared" ref="J7:J12" si="1">E7*10</f>
        <v>11000</v>
      </c>
      <c r="K7" s="243">
        <f>Encarregado!F135</f>
        <v>0</v>
      </c>
      <c r="L7" s="241">
        <f t="shared" ref="L7:L12" si="2">((I7/(I7*J7)*K7))</f>
        <v>0</v>
      </c>
      <c r="M7" s="241">
        <f t="shared" ref="M7:M12" si="3">G7+L7</f>
        <v>0</v>
      </c>
    </row>
    <row r="8" spans="1:13" x14ac:dyDescent="0.25">
      <c r="B8" s="262" t="s">
        <v>27</v>
      </c>
      <c r="C8" s="239" t="s">
        <v>24</v>
      </c>
      <c r="D8" s="239">
        <v>1</v>
      </c>
      <c r="E8" s="242">
        <v>450</v>
      </c>
      <c r="F8" s="243">
        <f>Servente!F135</f>
        <v>0</v>
      </c>
      <c r="G8" s="241">
        <f t="shared" si="0"/>
        <v>0</v>
      </c>
      <c r="H8" s="239" t="s">
        <v>25</v>
      </c>
      <c r="I8" s="239">
        <v>1</v>
      </c>
      <c r="J8" s="239">
        <f t="shared" si="1"/>
        <v>4500</v>
      </c>
      <c r="K8" s="243">
        <f>Encarregado!F135</f>
        <v>0</v>
      </c>
      <c r="L8" s="241">
        <f t="shared" si="2"/>
        <v>0</v>
      </c>
      <c r="M8" s="241">
        <f t="shared" si="3"/>
        <v>0</v>
      </c>
    </row>
    <row r="9" spans="1:13" x14ac:dyDescent="0.25">
      <c r="B9" s="262" t="s">
        <v>28</v>
      </c>
      <c r="C9" s="239" t="s">
        <v>24</v>
      </c>
      <c r="D9" s="239">
        <v>1</v>
      </c>
      <c r="E9" s="242">
        <v>2250</v>
      </c>
      <c r="F9" s="243">
        <f>Servente!F135</f>
        <v>0</v>
      </c>
      <c r="G9" s="241">
        <f t="shared" si="0"/>
        <v>0</v>
      </c>
      <c r="H9" s="239" t="s">
        <v>25</v>
      </c>
      <c r="I9" s="239">
        <v>1</v>
      </c>
      <c r="J9" s="239">
        <f t="shared" si="1"/>
        <v>22500</v>
      </c>
      <c r="K9" s="243">
        <f>Encarregado!F135</f>
        <v>0</v>
      </c>
      <c r="L9" s="241">
        <f t="shared" si="2"/>
        <v>0</v>
      </c>
      <c r="M9" s="241">
        <f t="shared" si="3"/>
        <v>0</v>
      </c>
    </row>
    <row r="10" spans="1:13" x14ac:dyDescent="0.25">
      <c r="B10" s="262" t="s">
        <v>29</v>
      </c>
      <c r="C10" s="239" t="s">
        <v>24</v>
      </c>
      <c r="D10" s="239">
        <v>1</v>
      </c>
      <c r="E10" s="242">
        <v>1800</v>
      </c>
      <c r="F10" s="243">
        <f>Servente!F135</f>
        <v>0</v>
      </c>
      <c r="G10" s="241">
        <f t="shared" si="0"/>
        <v>0</v>
      </c>
      <c r="H10" s="239" t="s">
        <v>25</v>
      </c>
      <c r="I10" s="239">
        <v>1</v>
      </c>
      <c r="J10" s="239">
        <f t="shared" si="1"/>
        <v>18000</v>
      </c>
      <c r="K10" s="243">
        <f>Encarregado!F135</f>
        <v>0</v>
      </c>
      <c r="L10" s="241">
        <f t="shared" si="2"/>
        <v>0</v>
      </c>
      <c r="M10" s="241">
        <f t="shared" si="3"/>
        <v>0</v>
      </c>
    </row>
    <row r="11" spans="1:13" x14ac:dyDescent="0.25">
      <c r="B11" s="263" t="s">
        <v>30</v>
      </c>
      <c r="C11" s="239" t="s">
        <v>24</v>
      </c>
      <c r="D11" s="239">
        <v>1</v>
      </c>
      <c r="E11" s="242">
        <v>1350</v>
      </c>
      <c r="F11" s="243">
        <f>Servente!F135</f>
        <v>0</v>
      </c>
      <c r="G11" s="241">
        <f t="shared" si="0"/>
        <v>0</v>
      </c>
      <c r="H11" s="239" t="s">
        <v>25</v>
      </c>
      <c r="I11" s="239">
        <v>1</v>
      </c>
      <c r="J11" s="239">
        <f t="shared" si="1"/>
        <v>13500</v>
      </c>
      <c r="K11" s="243">
        <f>Encarregado!F135</f>
        <v>0</v>
      </c>
      <c r="L11" s="241">
        <f t="shared" si="2"/>
        <v>0</v>
      </c>
      <c r="M11" s="241">
        <f t="shared" si="3"/>
        <v>0</v>
      </c>
    </row>
    <row r="12" spans="1:13" x14ac:dyDescent="0.25">
      <c r="B12" s="262" t="s">
        <v>31</v>
      </c>
      <c r="C12" s="239" t="s">
        <v>24</v>
      </c>
      <c r="D12" s="239">
        <v>1</v>
      </c>
      <c r="E12" s="242">
        <v>270</v>
      </c>
      <c r="F12" s="243">
        <f>Servente!F135</f>
        <v>0</v>
      </c>
      <c r="G12" s="241">
        <f t="shared" si="0"/>
        <v>0</v>
      </c>
      <c r="H12" s="239" t="s">
        <v>25</v>
      </c>
      <c r="I12" s="239">
        <v>1</v>
      </c>
      <c r="J12" s="239">
        <f t="shared" si="1"/>
        <v>2700</v>
      </c>
      <c r="K12" s="243">
        <f>Encarregado!F135</f>
        <v>0</v>
      </c>
      <c r="L12" s="241">
        <f t="shared" si="2"/>
        <v>0</v>
      </c>
      <c r="M12" s="241">
        <f t="shared" si="3"/>
        <v>0</v>
      </c>
    </row>
    <row r="14" spans="1:13" x14ac:dyDescent="0.25">
      <c r="B14" s="272" t="s">
        <v>32</v>
      </c>
      <c r="C14" s="272"/>
      <c r="D14" s="272"/>
      <c r="E14" s="272"/>
      <c r="F14" s="272"/>
      <c r="G14" s="272"/>
      <c r="H14" s="272"/>
      <c r="I14" s="272"/>
      <c r="J14" s="272"/>
      <c r="K14" s="272"/>
      <c r="L14" s="272"/>
      <c r="M14" s="272"/>
    </row>
    <row r="15" spans="1:13" ht="25" x14ac:dyDescent="0.25">
      <c r="B15" s="236" t="s">
        <v>3</v>
      </c>
      <c r="C15" s="236" t="s">
        <v>14</v>
      </c>
      <c r="D15" s="270" t="s">
        <v>15</v>
      </c>
      <c r="E15" s="271"/>
      <c r="F15" s="236" t="s">
        <v>16</v>
      </c>
      <c r="G15" s="236" t="s">
        <v>17</v>
      </c>
      <c r="H15" s="236" t="s">
        <v>18</v>
      </c>
      <c r="I15" s="270" t="s">
        <v>19</v>
      </c>
      <c r="J15" s="271"/>
      <c r="K15" s="236" t="s">
        <v>20</v>
      </c>
      <c r="L15" s="236" t="s">
        <v>21</v>
      </c>
      <c r="M15" s="236" t="s">
        <v>22</v>
      </c>
    </row>
    <row r="16" spans="1:13" x14ac:dyDescent="0.25">
      <c r="B16" s="242" t="s">
        <v>33</v>
      </c>
      <c r="C16" s="239" t="s">
        <v>24</v>
      </c>
      <c r="D16" s="239">
        <v>1</v>
      </c>
      <c r="E16" s="242">
        <v>2250</v>
      </c>
      <c r="F16" s="240">
        <f>Servente!F135</f>
        <v>0</v>
      </c>
      <c r="G16" s="241">
        <f>((D16/(D16*E16)*F16))</f>
        <v>0</v>
      </c>
      <c r="H16" s="239" t="s">
        <v>25</v>
      </c>
      <c r="I16" s="239">
        <v>1</v>
      </c>
      <c r="J16" s="242">
        <f>E16*10</f>
        <v>22500</v>
      </c>
      <c r="K16" s="240">
        <f>Encarregado!F135</f>
        <v>0</v>
      </c>
      <c r="L16" s="241">
        <f>((I16/(I16*J16)*K16))</f>
        <v>0</v>
      </c>
      <c r="M16" s="244">
        <f>G16+L16</f>
        <v>0</v>
      </c>
    </row>
    <row r="17" spans="2:21" x14ac:dyDescent="0.25">
      <c r="B17" s="242" t="s">
        <v>34</v>
      </c>
      <c r="C17" s="239" t="s">
        <v>24</v>
      </c>
      <c r="D17" s="239">
        <v>1</v>
      </c>
      <c r="E17" s="242">
        <v>9000</v>
      </c>
      <c r="F17" s="243">
        <f>Servente!F135</f>
        <v>0</v>
      </c>
      <c r="G17" s="241">
        <f t="shared" ref="G17:G18" si="4">((D17/(D17*E17)*F17))</f>
        <v>0</v>
      </c>
      <c r="H17" s="239" t="s">
        <v>25</v>
      </c>
      <c r="I17" s="239">
        <v>1</v>
      </c>
      <c r="J17" s="242">
        <f t="shared" ref="J17:J18" si="5">E17*10</f>
        <v>90000</v>
      </c>
      <c r="K17" s="243">
        <f>Encarregado!F135</f>
        <v>0</v>
      </c>
      <c r="L17" s="241">
        <f t="shared" ref="L17:L18" si="6">((I17/(I17*J17)*K17))</f>
        <v>0</v>
      </c>
      <c r="M17" s="244">
        <f t="shared" ref="M17:M18" si="7">G17+L17</f>
        <v>0</v>
      </c>
    </row>
    <row r="18" spans="2:21" x14ac:dyDescent="0.25">
      <c r="B18" s="262" t="s">
        <v>35</v>
      </c>
      <c r="C18" s="239" t="s">
        <v>24</v>
      </c>
      <c r="D18" s="239">
        <v>1</v>
      </c>
      <c r="E18" s="242">
        <v>100000</v>
      </c>
      <c r="F18" s="243">
        <f>Servente!F135</f>
        <v>0</v>
      </c>
      <c r="G18" s="241">
        <f t="shared" si="4"/>
        <v>0</v>
      </c>
      <c r="H18" s="239" t="s">
        <v>25</v>
      </c>
      <c r="I18" s="239">
        <v>1</v>
      </c>
      <c r="J18" s="242">
        <f t="shared" si="5"/>
        <v>1000000</v>
      </c>
      <c r="K18" s="243">
        <f>Encarregado!F135</f>
        <v>0</v>
      </c>
      <c r="L18" s="241">
        <f t="shared" si="6"/>
        <v>0</v>
      </c>
      <c r="M18" s="244">
        <f t="shared" si="7"/>
        <v>0</v>
      </c>
    </row>
    <row r="20" spans="2:21" x14ac:dyDescent="0.25">
      <c r="B20" s="280" t="s">
        <v>36</v>
      </c>
      <c r="C20" s="280"/>
      <c r="D20" s="280"/>
      <c r="E20" s="280"/>
      <c r="F20" s="280"/>
      <c r="G20" s="280"/>
      <c r="H20" s="280"/>
      <c r="I20" s="280"/>
      <c r="J20" s="280"/>
      <c r="K20" s="280"/>
      <c r="L20" s="280"/>
      <c r="M20" s="280"/>
      <c r="N20" s="280"/>
      <c r="O20" s="280"/>
      <c r="P20" s="280"/>
      <c r="Q20" s="280"/>
      <c r="R20" s="280"/>
      <c r="S20" s="280"/>
      <c r="T20" s="280"/>
      <c r="U20" s="280"/>
    </row>
    <row r="21" spans="2:21" ht="45" customHeight="1" x14ac:dyDescent="0.25">
      <c r="B21" s="235" t="s">
        <v>3</v>
      </c>
      <c r="C21" s="236" t="s">
        <v>14</v>
      </c>
      <c r="D21" s="270" t="s">
        <v>15</v>
      </c>
      <c r="E21" s="271"/>
      <c r="F21" s="236" t="s">
        <v>16</v>
      </c>
      <c r="G21" s="236" t="s">
        <v>37</v>
      </c>
      <c r="H21" s="274" t="s">
        <v>38</v>
      </c>
      <c r="I21" s="274"/>
      <c r="J21" s="235" t="s">
        <v>39</v>
      </c>
      <c r="K21" s="236" t="s">
        <v>17</v>
      </c>
      <c r="L21" s="236" t="s">
        <v>18</v>
      </c>
      <c r="M21" s="270" t="s">
        <v>19</v>
      </c>
      <c r="N21" s="271"/>
      <c r="O21" s="236" t="s">
        <v>40</v>
      </c>
      <c r="P21" s="236" t="s">
        <v>37</v>
      </c>
      <c r="Q21" s="277" t="s">
        <v>38</v>
      </c>
      <c r="R21" s="278"/>
      <c r="S21" s="235" t="s">
        <v>39</v>
      </c>
      <c r="T21" s="236" t="s">
        <v>41</v>
      </c>
      <c r="U21" s="236" t="s">
        <v>22</v>
      </c>
    </row>
    <row r="22" spans="2:21" x14ac:dyDescent="0.25">
      <c r="B22" s="245" t="s">
        <v>42</v>
      </c>
      <c r="C22" s="239" t="s">
        <v>24</v>
      </c>
      <c r="D22" s="242">
        <v>1</v>
      </c>
      <c r="E22" s="242">
        <v>300</v>
      </c>
      <c r="F22" s="243">
        <f>Servente!F135</f>
        <v>0</v>
      </c>
      <c r="G22" s="242">
        <v>16</v>
      </c>
      <c r="H22" s="242">
        <v>1</v>
      </c>
      <c r="I22" s="242">
        <v>188.76</v>
      </c>
      <c r="J22" s="242">
        <f>(D22/(D22*E22)*G22*(H22/I22))</f>
        <v>2.8254573709119167E-4</v>
      </c>
      <c r="K22" s="240">
        <f>F22*J22</f>
        <v>0</v>
      </c>
      <c r="L22" s="239" t="s">
        <v>25</v>
      </c>
      <c r="M22" s="242">
        <v>1</v>
      </c>
      <c r="N22" s="242">
        <f>E22*10</f>
        <v>3000</v>
      </c>
      <c r="O22" s="243">
        <f>Encarregado!F135</f>
        <v>0</v>
      </c>
      <c r="P22" s="242">
        <v>16</v>
      </c>
      <c r="Q22" s="242">
        <v>1</v>
      </c>
      <c r="R22" s="242">
        <v>188.76</v>
      </c>
      <c r="S22" s="242">
        <f>(M22/(M22*N22)*P22*(Q22/R22))</f>
        <v>2.8254573709119166E-5</v>
      </c>
      <c r="T22" s="94">
        <f>S22*O22</f>
        <v>0</v>
      </c>
      <c r="U22" s="243">
        <f>K22+T22</f>
        <v>0</v>
      </c>
    </row>
    <row r="23" spans="2:21" x14ac:dyDescent="0.25">
      <c r="B23" s="245" t="s">
        <v>43</v>
      </c>
      <c r="C23" s="239" t="s">
        <v>24</v>
      </c>
      <c r="D23" s="242">
        <v>1</v>
      </c>
      <c r="E23" s="242">
        <v>380</v>
      </c>
      <c r="F23" s="243">
        <f>Servente!F135</f>
        <v>0</v>
      </c>
      <c r="G23" s="242">
        <v>16</v>
      </c>
      <c r="H23" s="242">
        <v>1</v>
      </c>
      <c r="I23" s="242">
        <v>188.76</v>
      </c>
      <c r="J23" s="242">
        <f t="shared" ref="J23" si="8">(D23/(D23*E23)*G23*(H23/I23))</f>
        <v>2.2306242401936183E-4</v>
      </c>
      <c r="K23" s="240">
        <f>F23*J23</f>
        <v>0</v>
      </c>
      <c r="L23" s="239" t="s">
        <v>25</v>
      </c>
      <c r="M23" s="242">
        <v>1</v>
      </c>
      <c r="N23" s="242">
        <f t="shared" ref="N23" si="9">E23*10</f>
        <v>3800</v>
      </c>
      <c r="O23" s="243">
        <f>Encarregado!F135</f>
        <v>0</v>
      </c>
      <c r="P23" s="242">
        <v>16</v>
      </c>
      <c r="Q23" s="242">
        <v>1</v>
      </c>
      <c r="R23" s="242">
        <v>188.76</v>
      </c>
      <c r="S23" s="242">
        <f t="shared" ref="S23" si="10">(M23/(M23*N23)*P23*(Q23/R23))</f>
        <v>2.2306242401936183E-5</v>
      </c>
      <c r="T23" s="94">
        <f>S23*O23</f>
        <v>0</v>
      </c>
      <c r="U23" s="243">
        <f t="shared" ref="U23" si="11">K23+T23</f>
        <v>0</v>
      </c>
    </row>
    <row r="25" spans="2:21" x14ac:dyDescent="0.25">
      <c r="B25" s="281" t="s">
        <v>44</v>
      </c>
      <c r="C25" s="281"/>
      <c r="D25" s="281"/>
      <c r="E25" s="281"/>
      <c r="F25" s="281"/>
      <c r="G25" s="281"/>
      <c r="H25" s="281"/>
      <c r="I25" s="281"/>
      <c r="J25" s="281"/>
      <c r="K25" s="281"/>
      <c r="L25" s="281"/>
      <c r="M25" s="281"/>
      <c r="N25" s="281"/>
      <c r="O25" s="281"/>
      <c r="P25" s="281"/>
      <c r="Q25" s="281"/>
      <c r="R25" s="281"/>
      <c r="S25" s="281"/>
      <c r="T25" s="281"/>
      <c r="U25" s="281"/>
    </row>
    <row r="26" spans="2:21" ht="45" customHeight="1" x14ac:dyDescent="0.25">
      <c r="B26" s="235" t="s">
        <v>3</v>
      </c>
      <c r="C26" s="236" t="s">
        <v>14</v>
      </c>
      <c r="D26" s="270" t="s">
        <v>15</v>
      </c>
      <c r="E26" s="271"/>
      <c r="F26" s="236" t="s">
        <v>45</v>
      </c>
      <c r="G26" s="236" t="s">
        <v>37</v>
      </c>
      <c r="H26" s="274" t="s">
        <v>38</v>
      </c>
      <c r="I26" s="274"/>
      <c r="J26" s="235" t="s">
        <v>39</v>
      </c>
      <c r="K26" s="236" t="s">
        <v>17</v>
      </c>
      <c r="L26" s="236" t="s">
        <v>18</v>
      </c>
      <c r="M26" s="270" t="s">
        <v>19</v>
      </c>
      <c r="N26" s="271"/>
      <c r="O26" s="236" t="s">
        <v>40</v>
      </c>
      <c r="P26" s="236" t="s">
        <v>37</v>
      </c>
      <c r="Q26" s="277" t="s">
        <v>38</v>
      </c>
      <c r="R26" s="278"/>
      <c r="S26" s="235" t="s">
        <v>39</v>
      </c>
      <c r="T26" s="236" t="s">
        <v>41</v>
      </c>
      <c r="U26" s="236" t="s">
        <v>22</v>
      </c>
    </row>
    <row r="27" spans="2:21" x14ac:dyDescent="0.25">
      <c r="B27" s="245" t="s">
        <v>46</v>
      </c>
      <c r="C27" s="239" t="s">
        <v>47</v>
      </c>
      <c r="D27" s="242">
        <v>1</v>
      </c>
      <c r="E27" s="242">
        <v>160</v>
      </c>
      <c r="F27" s="243">
        <f>Jauzeiro!F135</f>
        <v>0</v>
      </c>
      <c r="G27" s="242">
        <v>8</v>
      </c>
      <c r="H27" s="242">
        <v>1</v>
      </c>
      <c r="I27" s="242">
        <v>1132.5999999999999</v>
      </c>
      <c r="J27" s="242">
        <f>(D27/(D27*E27)*G27*(H27/I27))</f>
        <v>4.4146212254988529E-5</v>
      </c>
      <c r="K27" s="240">
        <f>F27*J27</f>
        <v>0</v>
      </c>
      <c r="L27" s="239" t="s">
        <v>25</v>
      </c>
      <c r="M27" s="242">
        <v>1</v>
      </c>
      <c r="N27" s="242">
        <f>E27*10</f>
        <v>1600</v>
      </c>
      <c r="O27" s="243">
        <f>Encarregado!F135</f>
        <v>0</v>
      </c>
      <c r="P27" s="242">
        <v>8</v>
      </c>
      <c r="Q27" s="242">
        <v>1</v>
      </c>
      <c r="R27" s="242">
        <v>1132.5999999999999</v>
      </c>
      <c r="S27" s="242">
        <f>(M27/(M27*N27)*P27*(Q27/R27))</f>
        <v>4.4146212254988527E-6</v>
      </c>
      <c r="T27" s="94">
        <f>S27*O27</f>
        <v>0</v>
      </c>
      <c r="U27" s="243">
        <f>K27+T27</f>
        <v>0</v>
      </c>
    </row>
    <row r="28" spans="2:21" x14ac:dyDescent="0.25">
      <c r="B28" s="245" t="s">
        <v>48</v>
      </c>
      <c r="C28" s="239" t="s">
        <v>47</v>
      </c>
      <c r="D28" s="242">
        <v>1</v>
      </c>
      <c r="E28" s="242">
        <v>160</v>
      </c>
      <c r="F28" s="243">
        <f>Jauzeiro!F135</f>
        <v>0</v>
      </c>
      <c r="G28" s="242">
        <v>8</v>
      </c>
      <c r="H28" s="242">
        <v>1</v>
      </c>
      <c r="I28" s="242">
        <v>1132.5999999999999</v>
      </c>
      <c r="J28" s="242">
        <f t="shared" ref="J28" si="12">(D28/(D28*E28)*G28*(H28/I28))</f>
        <v>4.4146212254988529E-5</v>
      </c>
      <c r="K28" s="240">
        <f>F28*J28</f>
        <v>0</v>
      </c>
      <c r="L28" s="239" t="s">
        <v>25</v>
      </c>
      <c r="M28" s="242">
        <v>1</v>
      </c>
      <c r="N28" s="242">
        <f t="shared" ref="N28" si="13">E28*10</f>
        <v>1600</v>
      </c>
      <c r="O28" s="243">
        <f>Encarregado!F135</f>
        <v>0</v>
      </c>
      <c r="P28" s="242">
        <v>8</v>
      </c>
      <c r="Q28" s="242">
        <v>1</v>
      </c>
      <c r="R28" s="242">
        <v>1132.5999999999999</v>
      </c>
      <c r="S28" s="242">
        <f t="shared" ref="S28" si="14">(M28/(M28*N28)*P28*(Q28/R28))</f>
        <v>4.4146212254988527E-6</v>
      </c>
      <c r="T28" s="94">
        <f>S28*O28</f>
        <v>0</v>
      </c>
      <c r="U28" s="243">
        <f t="shared" ref="U28" si="15">K28+T28</f>
        <v>0</v>
      </c>
    </row>
    <row r="30" spans="2:21" x14ac:dyDescent="0.25">
      <c r="B30" s="279" t="s">
        <v>49</v>
      </c>
      <c r="C30" s="279"/>
      <c r="D30" s="279"/>
      <c r="E30" s="279"/>
      <c r="F30" s="279"/>
      <c r="G30" s="279"/>
      <c r="H30" s="279"/>
      <c r="I30" s="279"/>
      <c r="J30" s="279"/>
      <c r="K30" s="279"/>
      <c r="L30" s="279"/>
      <c r="M30" s="279"/>
    </row>
    <row r="31" spans="2:21" x14ac:dyDescent="0.25">
      <c r="B31" s="273" t="s">
        <v>13</v>
      </c>
      <c r="C31" s="273"/>
      <c r="D31" s="273"/>
      <c r="E31" s="273"/>
      <c r="F31" s="273"/>
      <c r="G31" s="273"/>
      <c r="H31" s="273"/>
      <c r="I31" s="273"/>
      <c r="J31" s="273"/>
      <c r="K31" s="273"/>
      <c r="L31" s="273"/>
      <c r="M31" s="273"/>
    </row>
    <row r="32" spans="2:21" ht="25" x14ac:dyDescent="0.25">
      <c r="B32" s="236" t="s">
        <v>3</v>
      </c>
      <c r="C32" s="236" t="s">
        <v>14</v>
      </c>
      <c r="D32" s="270" t="s">
        <v>15</v>
      </c>
      <c r="E32" s="271"/>
      <c r="F32" s="236" t="s">
        <v>16</v>
      </c>
      <c r="G32" s="236" t="s">
        <v>17</v>
      </c>
      <c r="H32" s="236" t="s">
        <v>18</v>
      </c>
      <c r="I32" s="270" t="s">
        <v>19</v>
      </c>
      <c r="J32" s="271"/>
      <c r="K32" s="236" t="s">
        <v>20</v>
      </c>
      <c r="L32" s="236" t="s">
        <v>21</v>
      </c>
      <c r="M32" s="236" t="s">
        <v>22</v>
      </c>
    </row>
    <row r="33" spans="1:13" x14ac:dyDescent="0.25">
      <c r="B33" s="239" t="s">
        <v>23</v>
      </c>
      <c r="C33" s="239" t="s">
        <v>24</v>
      </c>
      <c r="D33" s="239">
        <v>1</v>
      </c>
      <c r="E33" s="239">
        <v>1200</v>
      </c>
      <c r="F33" s="240">
        <f>Servente!F135</f>
        <v>0</v>
      </c>
      <c r="G33" s="241">
        <f>((D33/(D33*E33)*F33))</f>
        <v>0</v>
      </c>
      <c r="H33" s="239" t="s">
        <v>25</v>
      </c>
      <c r="I33" s="239">
        <v>1</v>
      </c>
      <c r="J33" s="239">
        <f>E33*10</f>
        <v>12000</v>
      </c>
      <c r="K33" s="240">
        <f>Encarregado!F135</f>
        <v>0</v>
      </c>
      <c r="L33" s="241">
        <f>((I33/(I33*J33)*K33))</f>
        <v>0</v>
      </c>
      <c r="M33" s="241">
        <f>G33+L33</f>
        <v>0</v>
      </c>
    </row>
    <row r="34" spans="1:13" x14ac:dyDescent="0.25">
      <c r="B34" s="242" t="s">
        <v>26</v>
      </c>
      <c r="C34" s="239" t="s">
        <v>24</v>
      </c>
      <c r="D34" s="239">
        <v>1</v>
      </c>
      <c r="E34" s="242">
        <v>1200</v>
      </c>
      <c r="F34" s="240">
        <f>Servente!F135</f>
        <v>0</v>
      </c>
      <c r="G34" s="241">
        <f t="shared" ref="G34:G38" si="16">((D34/(D34*E34)*F34))</f>
        <v>0</v>
      </c>
      <c r="H34" s="239" t="s">
        <v>25</v>
      </c>
      <c r="I34" s="239">
        <v>1</v>
      </c>
      <c r="J34" s="239">
        <f t="shared" ref="J34:J38" si="17">E34*10</f>
        <v>12000</v>
      </c>
      <c r="K34" s="243">
        <f>Encarregado!F135</f>
        <v>0</v>
      </c>
      <c r="L34" s="241">
        <f t="shared" ref="L34:L38" si="18">((I34/(I34*J34)*K34))</f>
        <v>0</v>
      </c>
      <c r="M34" s="241">
        <f t="shared" ref="M34:M38" si="19">G34+L34</f>
        <v>0</v>
      </c>
    </row>
    <row r="35" spans="1:13" x14ac:dyDescent="0.25">
      <c r="B35" s="262" t="s">
        <v>27</v>
      </c>
      <c r="C35" s="239" t="s">
        <v>24</v>
      </c>
      <c r="D35" s="239">
        <v>1</v>
      </c>
      <c r="E35" s="242">
        <v>450</v>
      </c>
      <c r="F35" s="243">
        <f>Servente!F135</f>
        <v>0</v>
      </c>
      <c r="G35" s="241">
        <f t="shared" si="16"/>
        <v>0</v>
      </c>
      <c r="H35" s="239" t="s">
        <v>25</v>
      </c>
      <c r="I35" s="239">
        <v>1</v>
      </c>
      <c r="J35" s="239">
        <f t="shared" si="17"/>
        <v>4500</v>
      </c>
      <c r="K35" s="243">
        <f>Encarregado!F135</f>
        <v>0</v>
      </c>
      <c r="L35" s="241">
        <f t="shared" si="18"/>
        <v>0</v>
      </c>
      <c r="M35" s="241">
        <f t="shared" si="19"/>
        <v>0</v>
      </c>
    </row>
    <row r="36" spans="1:13" x14ac:dyDescent="0.25">
      <c r="B36" s="262" t="s">
        <v>29</v>
      </c>
      <c r="C36" s="239" t="s">
        <v>24</v>
      </c>
      <c r="D36" s="239">
        <v>1</v>
      </c>
      <c r="E36" s="242">
        <v>1800</v>
      </c>
      <c r="F36" s="243">
        <f>Servente!F135</f>
        <v>0</v>
      </c>
      <c r="G36" s="241">
        <f t="shared" si="16"/>
        <v>0</v>
      </c>
      <c r="H36" s="239" t="s">
        <v>25</v>
      </c>
      <c r="I36" s="239">
        <v>1</v>
      </c>
      <c r="J36" s="239">
        <f t="shared" si="17"/>
        <v>18000</v>
      </c>
      <c r="K36" s="243">
        <f>Encarregado!F135</f>
        <v>0</v>
      </c>
      <c r="L36" s="241">
        <f t="shared" si="18"/>
        <v>0</v>
      </c>
      <c r="M36" s="241">
        <f t="shared" si="19"/>
        <v>0</v>
      </c>
    </row>
    <row r="37" spans="1:13" x14ac:dyDescent="0.25">
      <c r="B37" s="263" t="s">
        <v>30</v>
      </c>
      <c r="C37" s="239" t="s">
        <v>24</v>
      </c>
      <c r="D37" s="239">
        <v>1</v>
      </c>
      <c r="E37" s="242">
        <v>1500</v>
      </c>
      <c r="F37" s="243">
        <f>Servente!F135</f>
        <v>0</v>
      </c>
      <c r="G37" s="241">
        <f t="shared" si="16"/>
        <v>0</v>
      </c>
      <c r="H37" s="239" t="s">
        <v>25</v>
      </c>
      <c r="I37" s="239">
        <v>1</v>
      </c>
      <c r="J37" s="239">
        <f t="shared" si="17"/>
        <v>15000</v>
      </c>
      <c r="K37" s="243">
        <f>Encarregado!F135</f>
        <v>0</v>
      </c>
      <c r="L37" s="241">
        <f t="shared" si="18"/>
        <v>0</v>
      </c>
      <c r="M37" s="241">
        <f t="shared" si="19"/>
        <v>0</v>
      </c>
    </row>
    <row r="38" spans="1:13" x14ac:dyDescent="0.25">
      <c r="B38" s="262" t="s">
        <v>31</v>
      </c>
      <c r="C38" s="239" t="s">
        <v>24</v>
      </c>
      <c r="D38" s="239">
        <v>1</v>
      </c>
      <c r="E38" s="242">
        <v>300</v>
      </c>
      <c r="F38" s="243">
        <f>Servente!F135</f>
        <v>0</v>
      </c>
      <c r="G38" s="241">
        <f t="shared" si="16"/>
        <v>0</v>
      </c>
      <c r="H38" s="239" t="s">
        <v>25</v>
      </c>
      <c r="I38" s="239">
        <v>1</v>
      </c>
      <c r="J38" s="239">
        <f t="shared" si="17"/>
        <v>3000</v>
      </c>
      <c r="K38" s="243">
        <f>Encarregado!F135</f>
        <v>0</v>
      </c>
      <c r="L38" s="241">
        <f t="shared" si="18"/>
        <v>0</v>
      </c>
      <c r="M38" s="241">
        <f t="shared" si="19"/>
        <v>0</v>
      </c>
    </row>
    <row r="40" spans="1:13" x14ac:dyDescent="0.25">
      <c r="B40" s="272" t="s">
        <v>32</v>
      </c>
      <c r="C40" s="272"/>
      <c r="D40" s="272"/>
      <c r="E40" s="272"/>
      <c r="F40" s="272"/>
      <c r="G40" s="272"/>
      <c r="H40" s="272"/>
      <c r="I40" s="272"/>
      <c r="J40" s="272"/>
      <c r="K40" s="272"/>
      <c r="L40" s="272"/>
      <c r="M40" s="272"/>
    </row>
    <row r="41" spans="1:13" ht="25" x14ac:dyDescent="0.25">
      <c r="B41" s="236" t="s">
        <v>3</v>
      </c>
      <c r="C41" s="236" t="s">
        <v>14</v>
      </c>
      <c r="D41" s="270" t="s">
        <v>15</v>
      </c>
      <c r="E41" s="271"/>
      <c r="F41" s="236" t="s">
        <v>16</v>
      </c>
      <c r="G41" s="236" t="s">
        <v>17</v>
      </c>
      <c r="H41" s="236" t="s">
        <v>18</v>
      </c>
      <c r="I41" s="270" t="s">
        <v>19</v>
      </c>
      <c r="J41" s="271"/>
      <c r="K41" s="236" t="s">
        <v>20</v>
      </c>
      <c r="L41" s="236" t="s">
        <v>21</v>
      </c>
      <c r="M41" s="236" t="s">
        <v>22</v>
      </c>
    </row>
    <row r="42" spans="1:13" x14ac:dyDescent="0.25">
      <c r="B42" s="242" t="s">
        <v>33</v>
      </c>
      <c r="C42" s="239" t="s">
        <v>24</v>
      </c>
      <c r="D42" s="239">
        <v>1</v>
      </c>
      <c r="E42" s="242">
        <v>2700</v>
      </c>
      <c r="F42" s="240">
        <f>Servente!F135</f>
        <v>0</v>
      </c>
      <c r="G42" s="241">
        <f>((D42/(D42*E42)*F42))</f>
        <v>0</v>
      </c>
      <c r="H42" s="239" t="s">
        <v>25</v>
      </c>
      <c r="I42" s="239">
        <v>1</v>
      </c>
      <c r="J42" s="242">
        <f>E42*10</f>
        <v>27000</v>
      </c>
      <c r="K42" s="240">
        <f>Encarregado!F135</f>
        <v>0</v>
      </c>
      <c r="L42" s="241">
        <f>((I42/(I42*J42)*K42))</f>
        <v>0</v>
      </c>
      <c r="M42" s="244">
        <f>G42+L42</f>
        <v>0</v>
      </c>
    </row>
    <row r="43" spans="1:13" x14ac:dyDescent="0.25">
      <c r="B43" s="242" t="s">
        <v>34</v>
      </c>
      <c r="C43" s="239" t="s">
        <v>24</v>
      </c>
      <c r="D43" s="239">
        <v>1</v>
      </c>
      <c r="E43" s="242">
        <v>9000</v>
      </c>
      <c r="F43" s="243">
        <f>Servente!F135</f>
        <v>0</v>
      </c>
      <c r="G43" s="241">
        <f t="shared" ref="G43:G44" si="20">((D43/(D43*E43)*F43))</f>
        <v>0</v>
      </c>
      <c r="H43" s="239" t="s">
        <v>25</v>
      </c>
      <c r="I43" s="239">
        <v>1</v>
      </c>
      <c r="J43" s="242">
        <f t="shared" ref="J43" si="21">E43*10</f>
        <v>90000</v>
      </c>
      <c r="K43" s="243">
        <f>Encarregado!F135</f>
        <v>0</v>
      </c>
      <c r="L43" s="241">
        <f t="shared" ref="L43:L44" si="22">((I43/(I43*J43)*K43))</f>
        <v>0</v>
      </c>
      <c r="M43" s="244">
        <f t="shared" ref="M43:M44" si="23">G43+L43</f>
        <v>0</v>
      </c>
    </row>
    <row r="44" spans="1:13" x14ac:dyDescent="0.25">
      <c r="B44" s="262" t="s">
        <v>35</v>
      </c>
      <c r="C44" s="239" t="s">
        <v>24</v>
      </c>
      <c r="D44" s="239">
        <v>1</v>
      </c>
      <c r="E44" s="242">
        <v>100000</v>
      </c>
      <c r="F44" s="243">
        <f>Servente!F135</f>
        <v>0</v>
      </c>
      <c r="G44" s="241">
        <f t="shared" si="20"/>
        <v>0</v>
      </c>
      <c r="H44" s="239" t="s">
        <v>25</v>
      </c>
      <c r="I44" s="239">
        <v>1</v>
      </c>
      <c r="J44" s="242">
        <f>E44*10</f>
        <v>1000000</v>
      </c>
      <c r="K44" s="243">
        <f>Encarregado!F135</f>
        <v>0</v>
      </c>
      <c r="L44" s="241">
        <f t="shared" si="22"/>
        <v>0</v>
      </c>
      <c r="M44" s="244">
        <f t="shared" si="23"/>
        <v>0</v>
      </c>
    </row>
    <row r="47" spans="1:13" x14ac:dyDescent="0.25">
      <c r="A47" s="268" t="s">
        <v>50</v>
      </c>
      <c r="B47" s="268"/>
    </row>
    <row r="48" spans="1:13" x14ac:dyDescent="0.25">
      <c r="A48" s="268" t="s">
        <v>12</v>
      </c>
      <c r="B48" s="268"/>
    </row>
    <row r="49" spans="1:7" x14ac:dyDescent="0.25">
      <c r="A49" s="276" t="s">
        <v>51</v>
      </c>
      <c r="B49" s="276"/>
      <c r="C49" s="80" t="s">
        <v>52</v>
      </c>
      <c r="D49" s="80" t="s">
        <v>53</v>
      </c>
      <c r="E49" s="80" t="s">
        <v>54</v>
      </c>
    </row>
    <row r="50" spans="1:7" x14ac:dyDescent="0.25">
      <c r="A50" s="269" t="s">
        <v>55</v>
      </c>
      <c r="B50" s="239" t="s">
        <v>23</v>
      </c>
      <c r="C50" s="246">
        <v>519.22</v>
      </c>
      <c r="D50" s="244">
        <f t="shared" ref="D50:D56" si="24">M6</f>
        <v>0</v>
      </c>
      <c r="E50" s="244">
        <f>C50*D50</f>
        <v>0</v>
      </c>
    </row>
    <row r="51" spans="1:7" x14ac:dyDescent="0.25">
      <c r="A51" s="269"/>
      <c r="B51" s="242" t="s">
        <v>26</v>
      </c>
      <c r="C51" s="247">
        <v>4583.18</v>
      </c>
      <c r="D51" s="244">
        <f t="shared" si="24"/>
        <v>0</v>
      </c>
      <c r="E51" s="244">
        <f t="shared" ref="E51:E63" si="25">C51*D51</f>
        <v>0</v>
      </c>
    </row>
    <row r="52" spans="1:7" x14ac:dyDescent="0.25">
      <c r="A52" s="269"/>
      <c r="B52" s="262" t="s">
        <v>27</v>
      </c>
      <c r="C52" s="246">
        <v>97.87</v>
      </c>
      <c r="D52" s="244">
        <f t="shared" si="24"/>
        <v>0</v>
      </c>
      <c r="E52" s="244">
        <f t="shared" si="25"/>
        <v>0</v>
      </c>
    </row>
    <row r="53" spans="1:7" x14ac:dyDescent="0.25">
      <c r="A53" s="269"/>
      <c r="B53" s="262" t="s">
        <v>28</v>
      </c>
      <c r="C53" s="247">
        <v>1007.34</v>
      </c>
      <c r="D53" s="244">
        <f t="shared" si="24"/>
        <v>0</v>
      </c>
      <c r="E53" s="244">
        <f t="shared" si="25"/>
        <v>0</v>
      </c>
    </row>
    <row r="54" spans="1:7" x14ac:dyDescent="0.25">
      <c r="A54" s="269"/>
      <c r="B54" s="262" t="s">
        <v>29</v>
      </c>
      <c r="C54" s="246">
        <v>218</v>
      </c>
      <c r="D54" s="244">
        <f t="shared" si="24"/>
        <v>0</v>
      </c>
      <c r="E54" s="244">
        <f t="shared" si="25"/>
        <v>0</v>
      </c>
    </row>
    <row r="55" spans="1:7" x14ac:dyDescent="0.25">
      <c r="A55" s="269"/>
      <c r="B55" s="263" t="s">
        <v>30</v>
      </c>
      <c r="C55" s="247">
        <v>1500.13</v>
      </c>
      <c r="D55" s="244">
        <f t="shared" si="24"/>
        <v>0</v>
      </c>
      <c r="E55" s="244">
        <f t="shared" si="25"/>
        <v>0</v>
      </c>
    </row>
    <row r="56" spans="1:7" x14ac:dyDescent="0.25">
      <c r="A56" s="269"/>
      <c r="B56" s="262" t="s">
        <v>31</v>
      </c>
      <c r="C56" s="246">
        <v>342.64</v>
      </c>
      <c r="D56" s="244">
        <f t="shared" si="24"/>
        <v>0</v>
      </c>
      <c r="E56" s="244">
        <f t="shared" si="25"/>
        <v>0</v>
      </c>
    </row>
    <row r="57" spans="1:7" x14ac:dyDescent="0.25">
      <c r="A57" s="275" t="s">
        <v>56</v>
      </c>
      <c r="B57" s="242" t="s">
        <v>33</v>
      </c>
      <c r="C57" s="248">
        <v>2425.73</v>
      </c>
      <c r="D57" s="244">
        <f>M16</f>
        <v>0</v>
      </c>
      <c r="E57" s="244">
        <f t="shared" si="25"/>
        <v>0</v>
      </c>
    </row>
    <row r="58" spans="1:7" x14ac:dyDescent="0.25">
      <c r="A58" s="275"/>
      <c r="B58" s="242" t="s">
        <v>34</v>
      </c>
      <c r="C58" s="248">
        <v>146.25</v>
      </c>
      <c r="D58" s="244">
        <f>M17</f>
        <v>0</v>
      </c>
      <c r="E58" s="244">
        <f t="shared" si="25"/>
        <v>0</v>
      </c>
    </row>
    <row r="59" spans="1:7" x14ac:dyDescent="0.25">
      <c r="A59" s="275"/>
      <c r="B59" s="262" t="s">
        <v>35</v>
      </c>
      <c r="C59" s="248">
        <v>6671.23</v>
      </c>
      <c r="D59" s="244">
        <f>M18</f>
        <v>0</v>
      </c>
      <c r="E59" s="244">
        <f t="shared" si="25"/>
        <v>0</v>
      </c>
    </row>
    <row r="60" spans="1:7" x14ac:dyDescent="0.25">
      <c r="A60" s="269" t="s">
        <v>57</v>
      </c>
      <c r="B60" s="245" t="s">
        <v>42</v>
      </c>
      <c r="C60" s="249">
        <v>802.26</v>
      </c>
      <c r="D60" s="243">
        <f>U22</f>
        <v>0</v>
      </c>
      <c r="E60" s="244">
        <f t="shared" si="25"/>
        <v>0</v>
      </c>
    </row>
    <row r="61" spans="1:7" x14ac:dyDescent="0.25">
      <c r="A61" s="269"/>
      <c r="B61" s="245" t="s">
        <v>43</v>
      </c>
      <c r="C61" s="249">
        <v>802.26</v>
      </c>
      <c r="D61" s="243">
        <f>U23</f>
        <v>0</v>
      </c>
      <c r="E61" s="244">
        <f t="shared" si="25"/>
        <v>0</v>
      </c>
    </row>
    <row r="62" spans="1:7" ht="15" customHeight="1" x14ac:dyDescent="0.25">
      <c r="A62" s="274" t="s">
        <v>58</v>
      </c>
      <c r="B62" s="245" t="s">
        <v>46</v>
      </c>
      <c r="C62" s="250">
        <v>2116.15</v>
      </c>
      <c r="D62" s="243">
        <f>U27</f>
        <v>0</v>
      </c>
      <c r="E62" s="244">
        <f t="shared" si="25"/>
        <v>0</v>
      </c>
    </row>
    <row r="63" spans="1:7" x14ac:dyDescent="0.25">
      <c r="A63" s="274"/>
      <c r="B63" s="245" t="s">
        <v>59</v>
      </c>
      <c r="C63" s="250">
        <v>2336.73</v>
      </c>
      <c r="D63" s="243">
        <f>U28</f>
        <v>0</v>
      </c>
      <c r="E63" s="244">
        <f t="shared" si="25"/>
        <v>0</v>
      </c>
      <c r="F63" s="238"/>
      <c r="G63" s="238"/>
    </row>
    <row r="64" spans="1:7" x14ac:dyDescent="0.25">
      <c r="C64" s="237"/>
      <c r="E64" s="238">
        <f>SUM(E50:E63)</f>
        <v>0</v>
      </c>
    </row>
    <row r="65" spans="1:5" x14ac:dyDescent="0.25">
      <c r="A65" s="268" t="s">
        <v>49</v>
      </c>
      <c r="B65" s="268"/>
      <c r="C65" s="237"/>
    </row>
    <row r="66" spans="1:5" x14ac:dyDescent="0.25">
      <c r="A66" s="269" t="s">
        <v>55</v>
      </c>
      <c r="B66" s="239" t="s">
        <v>23</v>
      </c>
      <c r="C66" s="251">
        <v>64.825000000000003</v>
      </c>
      <c r="D66" s="244">
        <f t="shared" ref="D66:D71" si="26">M33</f>
        <v>0</v>
      </c>
      <c r="E66" s="244">
        <f>C66*D66</f>
        <v>0</v>
      </c>
    </row>
    <row r="67" spans="1:5" x14ac:dyDescent="0.25">
      <c r="A67" s="269"/>
      <c r="B67" s="242" t="s">
        <v>26</v>
      </c>
      <c r="C67" s="252">
        <v>1392.28125</v>
      </c>
      <c r="D67" s="244">
        <f t="shared" si="26"/>
        <v>0</v>
      </c>
      <c r="E67" s="244">
        <f t="shared" ref="E67:E74" si="27">C67*D67</f>
        <v>0</v>
      </c>
    </row>
    <row r="68" spans="1:5" x14ac:dyDescent="0.25">
      <c r="A68" s="269"/>
      <c r="B68" s="262" t="s">
        <v>27</v>
      </c>
      <c r="C68" s="251">
        <v>61.168750000000003</v>
      </c>
      <c r="D68" s="244">
        <f t="shared" si="26"/>
        <v>0</v>
      </c>
      <c r="E68" s="244">
        <f t="shared" si="27"/>
        <v>0</v>
      </c>
    </row>
    <row r="69" spans="1:5" x14ac:dyDescent="0.25">
      <c r="A69" s="269"/>
      <c r="B69" s="262" t="s">
        <v>29</v>
      </c>
      <c r="C69" s="251">
        <v>136.25</v>
      </c>
      <c r="D69" s="244">
        <f t="shared" si="26"/>
        <v>0</v>
      </c>
      <c r="E69" s="244">
        <f t="shared" si="27"/>
        <v>0</v>
      </c>
    </row>
    <row r="70" spans="1:5" x14ac:dyDescent="0.25">
      <c r="A70" s="269"/>
      <c r="B70" s="263" t="s">
        <v>30</v>
      </c>
      <c r="C70" s="251">
        <v>408.8</v>
      </c>
      <c r="D70" s="244">
        <f t="shared" si="26"/>
        <v>0</v>
      </c>
      <c r="E70" s="244">
        <f t="shared" si="27"/>
        <v>0</v>
      </c>
    </row>
    <row r="71" spans="1:5" x14ac:dyDescent="0.25">
      <c r="A71" s="269"/>
      <c r="B71" s="262" t="s">
        <v>31</v>
      </c>
      <c r="C71" s="251">
        <v>62.5</v>
      </c>
      <c r="D71" s="244">
        <f t="shared" si="26"/>
        <v>0</v>
      </c>
      <c r="E71" s="244">
        <f t="shared" si="27"/>
        <v>0</v>
      </c>
    </row>
    <row r="72" spans="1:5" x14ac:dyDescent="0.25">
      <c r="A72" s="275" t="s">
        <v>56</v>
      </c>
      <c r="B72" s="242" t="s">
        <v>33</v>
      </c>
      <c r="C72" s="248">
        <v>1516.08125</v>
      </c>
      <c r="D72" s="244">
        <f>M42</f>
        <v>0</v>
      </c>
      <c r="E72" s="244">
        <f t="shared" si="27"/>
        <v>0</v>
      </c>
    </row>
    <row r="73" spans="1:5" x14ac:dyDescent="0.25">
      <c r="A73" s="275"/>
      <c r="B73" s="242" t="s">
        <v>34</v>
      </c>
      <c r="C73" s="248">
        <v>91.40625</v>
      </c>
      <c r="D73" s="244">
        <f>M43</f>
        <v>0</v>
      </c>
      <c r="E73" s="244">
        <f t="shared" si="27"/>
        <v>0</v>
      </c>
    </row>
    <row r="74" spans="1:5" x14ac:dyDescent="0.25">
      <c r="A74" s="275"/>
      <c r="B74" s="262" t="s">
        <v>35</v>
      </c>
      <c r="C74" s="248">
        <v>4169.5187500000002</v>
      </c>
      <c r="D74" s="244">
        <f>M44</f>
        <v>0</v>
      </c>
      <c r="E74" s="244">
        <f t="shared" si="27"/>
        <v>0</v>
      </c>
    </row>
    <row r="75" spans="1:5" x14ac:dyDescent="0.25">
      <c r="E75" s="238">
        <f>SUM(E66:E74)</f>
        <v>0</v>
      </c>
    </row>
    <row r="77" spans="1:5" x14ac:dyDescent="0.25">
      <c r="D77" s="80" t="s">
        <v>60</v>
      </c>
      <c r="E77" s="238">
        <f>E64+E75</f>
        <v>0</v>
      </c>
    </row>
    <row r="78" spans="1:5" x14ac:dyDescent="0.25">
      <c r="B78" s="80" t="s">
        <v>61</v>
      </c>
    </row>
  </sheetData>
  <mergeCells count="35">
    <mergeCell ref="Q26:R26"/>
    <mergeCell ref="B3:M3"/>
    <mergeCell ref="B30:M30"/>
    <mergeCell ref="M21:N21"/>
    <mergeCell ref="Q21:R21"/>
    <mergeCell ref="B20:U20"/>
    <mergeCell ref="B25:U25"/>
    <mergeCell ref="B4:M4"/>
    <mergeCell ref="B14:M14"/>
    <mergeCell ref="D5:E5"/>
    <mergeCell ref="D15:E15"/>
    <mergeCell ref="I5:J5"/>
    <mergeCell ref="I15:J15"/>
    <mergeCell ref="H21:I21"/>
    <mergeCell ref="A72:A74"/>
    <mergeCell ref="A49:B49"/>
    <mergeCell ref="A50:A56"/>
    <mergeCell ref="A57:A59"/>
    <mergeCell ref="A60:A61"/>
    <mergeCell ref="A62:A63"/>
    <mergeCell ref="B1:F1"/>
    <mergeCell ref="A47:B47"/>
    <mergeCell ref="A48:B48"/>
    <mergeCell ref="A65:B65"/>
    <mergeCell ref="A66:A71"/>
    <mergeCell ref="D21:E21"/>
    <mergeCell ref="B40:M40"/>
    <mergeCell ref="D41:E41"/>
    <mergeCell ref="I41:J41"/>
    <mergeCell ref="B31:M31"/>
    <mergeCell ref="D32:E32"/>
    <mergeCell ref="I32:J32"/>
    <mergeCell ref="D26:E26"/>
    <mergeCell ref="H26:I26"/>
    <mergeCell ref="M26:N26"/>
  </mergeCells>
  <pageMargins left="0.51181102362204722" right="0.51181102362204722" top="0.78740157480314965" bottom="0.78740157480314965" header="0.31496062992125984" footer="0.31496062992125984"/>
  <pageSetup paperSize="9" scale="67" fitToWidth="2" fitToHeight="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45A7C-3BE5-49BA-8F9C-48899EA0EE29}">
  <sheetPr>
    <pageSetUpPr fitToPage="1"/>
  </sheetPr>
  <dimension ref="A1:AV912"/>
  <sheetViews>
    <sheetView topLeftCell="A67" workbookViewId="0">
      <selection activeCell="F140" sqref="F140"/>
    </sheetView>
  </sheetViews>
  <sheetFormatPr defaultColWidth="9.1796875" defaultRowHeight="12.5" x14ac:dyDescent="0.25"/>
  <cols>
    <col min="1" max="1" width="4.7265625" style="158" customWidth="1"/>
    <col min="2" max="2" width="6.54296875" style="161" customWidth="1"/>
    <col min="3" max="3" width="33.81640625" style="161" customWidth="1"/>
    <col min="4" max="4" width="24.54296875" style="161" customWidth="1"/>
    <col min="5" max="5" width="20.1796875" style="161" customWidth="1"/>
    <col min="6" max="6" width="35.26953125" style="161" customWidth="1"/>
    <col min="7" max="7" width="9.453125" style="1" customWidth="1"/>
    <col min="8" max="8" width="74" style="202" customWidth="1"/>
    <col min="9" max="9" width="9.1796875" style="202" customWidth="1"/>
    <col min="10" max="10" width="9.1796875" style="121" customWidth="1"/>
    <col min="11" max="11" width="10.1796875" style="121" customWidth="1"/>
    <col min="12" max="12" width="15" style="161" customWidth="1"/>
    <col min="13" max="13" width="21.7265625" style="161" customWidth="1"/>
    <col min="14" max="14" width="21.1796875" style="161" customWidth="1"/>
    <col min="15" max="15" width="19" style="161" customWidth="1"/>
    <col min="16" max="16" width="23.1796875" style="161" customWidth="1"/>
    <col min="17" max="17" width="16.7265625" style="161" customWidth="1"/>
    <col min="18" max="16384" width="9.1796875" style="161"/>
  </cols>
  <sheetData>
    <row r="1" spans="1:30" s="79" customFormat="1" ht="146.25" customHeight="1" x14ac:dyDescent="0.25">
      <c r="A1" s="80"/>
      <c r="B1" s="358" t="s">
        <v>0</v>
      </c>
      <c r="C1" s="358"/>
      <c r="D1" s="358"/>
      <c r="E1" s="358"/>
      <c r="F1" s="358"/>
      <c r="G1" s="1"/>
      <c r="H1" s="81"/>
    </row>
    <row r="2" spans="1:30" ht="13" x14ac:dyDescent="0.3">
      <c r="B2" s="359" t="s">
        <v>62</v>
      </c>
      <c r="C2" s="360"/>
      <c r="D2" s="360"/>
      <c r="E2" s="360"/>
      <c r="F2" s="361"/>
      <c r="H2" s="159"/>
      <c r="I2" s="159"/>
      <c r="J2" s="160"/>
      <c r="K2" s="160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  <c r="AB2" s="158"/>
      <c r="AC2" s="158"/>
      <c r="AD2" s="158"/>
    </row>
    <row r="3" spans="1:30" x14ac:dyDescent="0.25">
      <c r="B3" s="362"/>
      <c r="C3" s="362"/>
      <c r="D3" s="362"/>
      <c r="E3" s="362"/>
      <c r="F3" s="362"/>
      <c r="H3" s="159"/>
      <c r="I3" s="159"/>
      <c r="J3" s="160"/>
      <c r="K3" s="160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</row>
    <row r="4" spans="1:30" ht="13" x14ac:dyDescent="0.3">
      <c r="B4" s="363" t="s">
        <v>63</v>
      </c>
      <c r="C4" s="363"/>
      <c r="D4" s="363"/>
      <c r="E4" s="363"/>
      <c r="F4" s="363"/>
      <c r="H4" s="159"/>
      <c r="I4" s="159"/>
      <c r="J4" s="160"/>
      <c r="K4" s="160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158"/>
      <c r="AB4" s="158"/>
      <c r="AC4" s="158"/>
      <c r="AD4" s="158"/>
    </row>
    <row r="5" spans="1:30" x14ac:dyDescent="0.25">
      <c r="B5" s="162" t="s">
        <v>64</v>
      </c>
      <c r="C5" s="296" t="s">
        <v>65</v>
      </c>
      <c r="D5" s="296"/>
      <c r="E5" s="296"/>
      <c r="F5" s="163"/>
      <c r="H5" s="159"/>
      <c r="I5" s="159"/>
      <c r="J5" s="160"/>
      <c r="K5" s="160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158"/>
      <c r="X5" s="158"/>
      <c r="Y5" s="158"/>
      <c r="Z5" s="158"/>
      <c r="AA5" s="158"/>
      <c r="AB5" s="158"/>
      <c r="AC5" s="158"/>
      <c r="AD5" s="158"/>
    </row>
    <row r="6" spans="1:30" x14ac:dyDescent="0.25">
      <c r="B6" s="162" t="s">
        <v>66</v>
      </c>
      <c r="C6" s="296" t="s">
        <v>67</v>
      </c>
      <c r="D6" s="296"/>
      <c r="E6" s="296"/>
      <c r="F6" s="162" t="s">
        <v>68</v>
      </c>
      <c r="H6" s="159"/>
      <c r="I6" s="159"/>
      <c r="J6" s="160"/>
      <c r="K6" s="160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/>
      <c r="AD6" s="158"/>
    </row>
    <row r="7" spans="1:30" x14ac:dyDescent="0.25">
      <c r="B7" s="162" t="s">
        <v>69</v>
      </c>
      <c r="C7" s="296" t="s">
        <v>70</v>
      </c>
      <c r="D7" s="296"/>
      <c r="E7" s="296"/>
      <c r="F7" s="162" t="s">
        <v>71</v>
      </c>
      <c r="H7" s="159"/>
      <c r="I7" s="159"/>
      <c r="J7" s="160"/>
      <c r="K7" s="160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  <c r="AA7" s="158"/>
      <c r="AB7" s="158"/>
      <c r="AC7" s="158"/>
      <c r="AD7" s="158"/>
    </row>
    <row r="8" spans="1:30" x14ac:dyDescent="0.25">
      <c r="B8" s="162" t="s">
        <v>72</v>
      </c>
      <c r="C8" s="296" t="s">
        <v>73</v>
      </c>
      <c r="D8" s="296"/>
      <c r="E8" s="296"/>
      <c r="F8" s="162">
        <v>12</v>
      </c>
      <c r="H8" s="159"/>
      <c r="I8" s="159"/>
      <c r="J8" s="160"/>
      <c r="K8" s="160"/>
      <c r="L8" s="158"/>
      <c r="M8" s="158"/>
      <c r="N8" s="158"/>
      <c r="O8" s="158"/>
      <c r="P8" s="158"/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</row>
    <row r="9" spans="1:30" x14ac:dyDescent="0.25">
      <c r="B9" s="164"/>
      <c r="C9" s="165"/>
      <c r="D9" s="165"/>
      <c r="E9" s="164"/>
      <c r="F9" s="164"/>
      <c r="H9" s="159"/>
      <c r="I9" s="159"/>
      <c r="J9" s="160"/>
      <c r="K9" s="160"/>
      <c r="L9" s="158"/>
      <c r="M9" s="158"/>
      <c r="N9" s="158"/>
      <c r="O9" s="158"/>
      <c r="P9" s="158"/>
      <c r="Q9" s="158"/>
      <c r="R9" s="158"/>
      <c r="S9" s="158"/>
      <c r="T9" s="158"/>
      <c r="U9" s="158"/>
      <c r="V9" s="158"/>
      <c r="W9" s="158"/>
      <c r="X9" s="158"/>
      <c r="Y9" s="158"/>
      <c r="Z9" s="158"/>
      <c r="AA9" s="158"/>
      <c r="AB9" s="158"/>
      <c r="AC9" s="158"/>
      <c r="AD9" s="158"/>
    </row>
    <row r="10" spans="1:30" ht="13" x14ac:dyDescent="0.3">
      <c r="B10" s="363" t="s">
        <v>74</v>
      </c>
      <c r="C10" s="363"/>
      <c r="D10" s="363"/>
      <c r="E10" s="363"/>
      <c r="F10" s="363"/>
      <c r="H10" s="159"/>
      <c r="I10" s="159"/>
      <c r="J10" s="160"/>
      <c r="K10" s="160"/>
      <c r="L10" s="158"/>
      <c r="M10" s="158"/>
      <c r="N10" s="158"/>
      <c r="O10" s="158"/>
      <c r="P10" s="158"/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</row>
    <row r="11" spans="1:30" x14ac:dyDescent="0.25">
      <c r="B11" s="368" t="s">
        <v>75</v>
      </c>
      <c r="C11" s="368"/>
      <c r="D11" s="167" t="s">
        <v>76</v>
      </c>
      <c r="E11" s="340" t="s">
        <v>77</v>
      </c>
      <c r="F11" s="364"/>
      <c r="H11" s="159"/>
      <c r="I11" s="159"/>
      <c r="J11" s="160"/>
      <c r="K11" s="160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  <c r="AA11" s="158"/>
      <c r="AB11" s="158"/>
      <c r="AC11" s="158"/>
      <c r="AD11" s="158"/>
    </row>
    <row r="12" spans="1:30" ht="13" x14ac:dyDescent="0.25">
      <c r="B12" s="341" t="s">
        <v>78</v>
      </c>
      <c r="C12" s="341"/>
      <c r="D12" s="341"/>
      <c r="E12" s="341"/>
      <c r="F12" s="341"/>
      <c r="H12" s="159"/>
      <c r="I12" s="159"/>
      <c r="J12" s="160"/>
      <c r="K12" s="160"/>
      <c r="L12" s="158"/>
      <c r="M12" s="158"/>
      <c r="N12" s="158"/>
      <c r="O12" s="158"/>
      <c r="P12" s="158"/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</row>
    <row r="13" spans="1:30" ht="13" x14ac:dyDescent="0.25">
      <c r="B13" s="367" t="s">
        <v>79</v>
      </c>
      <c r="C13" s="367"/>
      <c r="D13" s="367"/>
      <c r="E13" s="367"/>
      <c r="F13" s="367"/>
      <c r="H13" s="159"/>
      <c r="I13" s="159"/>
      <c r="J13" s="160"/>
      <c r="K13" s="160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58"/>
      <c r="Z13" s="158"/>
      <c r="AA13" s="158"/>
      <c r="AB13" s="158"/>
      <c r="AC13" s="158"/>
      <c r="AD13" s="158"/>
    </row>
    <row r="14" spans="1:30" x14ac:dyDescent="0.25">
      <c r="B14" s="166">
        <v>1</v>
      </c>
      <c r="C14" s="305" t="s">
        <v>80</v>
      </c>
      <c r="D14" s="305"/>
      <c r="E14" s="305"/>
      <c r="F14" s="170" t="s">
        <v>81</v>
      </c>
      <c r="H14" s="159"/>
      <c r="I14" s="159"/>
      <c r="J14" s="160"/>
      <c r="K14" s="160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  <c r="Z14" s="158"/>
      <c r="AA14" s="158"/>
      <c r="AB14" s="158"/>
      <c r="AC14" s="158"/>
      <c r="AD14" s="158"/>
    </row>
    <row r="15" spans="1:30" ht="13" x14ac:dyDescent="0.3">
      <c r="B15" s="162">
        <v>2</v>
      </c>
      <c r="C15" s="296" t="s">
        <v>82</v>
      </c>
      <c r="D15" s="296"/>
      <c r="E15" s="296"/>
      <c r="F15" s="171" t="s">
        <v>83</v>
      </c>
      <c r="H15" s="159"/>
      <c r="I15" s="159"/>
      <c r="J15" s="160"/>
      <c r="K15" s="172"/>
      <c r="L15" s="173"/>
      <c r="M15" s="173"/>
      <c r="N15" s="173"/>
      <c r="O15" s="173"/>
      <c r="P15" s="158"/>
      <c r="Q15" s="158"/>
      <c r="R15" s="158"/>
      <c r="S15" s="158"/>
      <c r="T15" s="158"/>
      <c r="U15" s="158"/>
      <c r="V15" s="158"/>
      <c r="W15" s="158"/>
      <c r="X15" s="158"/>
      <c r="Y15" s="158"/>
      <c r="Z15" s="158"/>
      <c r="AA15" s="158"/>
      <c r="AB15" s="158"/>
      <c r="AC15" s="158"/>
      <c r="AD15" s="158"/>
    </row>
    <row r="16" spans="1:30" ht="13" x14ac:dyDescent="0.3">
      <c r="B16" s="162">
        <v>3</v>
      </c>
      <c r="C16" s="296" t="s">
        <v>84</v>
      </c>
      <c r="D16" s="296"/>
      <c r="E16" s="297"/>
      <c r="F16" s="174"/>
      <c r="H16" s="159"/>
      <c r="I16" s="159"/>
      <c r="J16" s="160"/>
      <c r="K16" s="172"/>
      <c r="L16" s="173"/>
      <c r="M16" s="173"/>
      <c r="N16" s="173"/>
      <c r="O16" s="173"/>
      <c r="P16" s="158"/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</row>
    <row r="17" spans="1:30" ht="13" x14ac:dyDescent="0.3">
      <c r="B17" s="162">
        <v>4</v>
      </c>
      <c r="C17" s="296" t="s">
        <v>85</v>
      </c>
      <c r="D17" s="296"/>
      <c r="E17" s="296"/>
      <c r="F17" s="175" t="str">
        <f>F14</f>
        <v xml:space="preserve">Supervisor/Encarregado </v>
      </c>
      <c r="H17" s="159"/>
      <c r="I17" s="159"/>
      <c r="J17" s="160"/>
      <c r="K17" s="172"/>
      <c r="L17" s="173"/>
      <c r="M17" s="173"/>
      <c r="N17" s="173"/>
      <c r="O17" s="173"/>
      <c r="P17" s="158"/>
      <c r="Q17" s="158"/>
      <c r="R17" s="158"/>
      <c r="S17" s="158"/>
      <c r="T17" s="158"/>
      <c r="U17" s="158"/>
      <c r="V17" s="158"/>
      <c r="W17" s="158"/>
      <c r="X17" s="158"/>
      <c r="Y17" s="158"/>
      <c r="Z17" s="158"/>
      <c r="AA17" s="158"/>
      <c r="AB17" s="158"/>
      <c r="AC17" s="158"/>
      <c r="AD17" s="158"/>
    </row>
    <row r="18" spans="1:30" x14ac:dyDescent="0.25">
      <c r="B18" s="162">
        <v>5</v>
      </c>
      <c r="C18" s="296" t="s">
        <v>86</v>
      </c>
      <c r="D18" s="296"/>
      <c r="E18" s="296"/>
      <c r="F18" s="163"/>
      <c r="H18" s="159"/>
      <c r="I18" s="159"/>
      <c r="J18" s="160"/>
      <c r="K18" s="160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58"/>
      <c r="Z18" s="158"/>
      <c r="AA18" s="158"/>
      <c r="AB18" s="158"/>
      <c r="AC18" s="158"/>
      <c r="AD18" s="158"/>
    </row>
    <row r="19" spans="1:30" x14ac:dyDescent="0.25">
      <c r="B19" s="164"/>
      <c r="C19" s="165"/>
      <c r="D19" s="165"/>
      <c r="E19" s="165"/>
      <c r="F19" s="176"/>
      <c r="H19" s="159"/>
      <c r="I19" s="159"/>
      <c r="J19" s="160"/>
      <c r="K19" s="160"/>
      <c r="L19" s="158"/>
      <c r="M19" s="158"/>
      <c r="N19" s="158"/>
      <c r="O19" s="158"/>
      <c r="P19" s="158"/>
      <c r="Q19" s="158"/>
      <c r="R19" s="158"/>
      <c r="S19" s="158"/>
      <c r="T19" s="158"/>
      <c r="U19" s="158"/>
      <c r="V19" s="158"/>
      <c r="W19" s="158"/>
      <c r="X19" s="158"/>
      <c r="Y19" s="158"/>
      <c r="Z19" s="158"/>
      <c r="AA19" s="158"/>
      <c r="AB19" s="158"/>
      <c r="AC19" s="158"/>
      <c r="AD19" s="158"/>
    </row>
    <row r="20" spans="1:30" x14ac:dyDescent="0.25">
      <c r="B20" s="164"/>
      <c r="C20" s="165"/>
      <c r="D20" s="165"/>
      <c r="E20" s="165"/>
      <c r="F20" s="176"/>
      <c r="H20" s="159"/>
      <c r="I20" s="159"/>
      <c r="J20" s="160"/>
      <c r="K20" s="160"/>
      <c r="L20" s="158"/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158"/>
      <c r="X20" s="158"/>
      <c r="Y20" s="158"/>
      <c r="Z20" s="158"/>
      <c r="AA20" s="158"/>
      <c r="AB20" s="158"/>
      <c r="AC20" s="158"/>
      <c r="AD20" s="158"/>
    </row>
    <row r="21" spans="1:30" ht="13" x14ac:dyDescent="0.3">
      <c r="A21" s="177"/>
      <c r="B21" s="300" t="s">
        <v>87</v>
      </c>
      <c r="C21" s="300"/>
      <c r="D21" s="300"/>
      <c r="E21" s="300"/>
      <c r="F21" s="300"/>
      <c r="H21" s="159"/>
      <c r="I21" s="159"/>
      <c r="J21" s="160"/>
      <c r="K21" s="160"/>
      <c r="L21" s="158"/>
      <c r="M21" s="158"/>
      <c r="N21" s="158"/>
      <c r="O21" s="158"/>
      <c r="P21" s="158"/>
      <c r="Q21" s="158"/>
      <c r="R21" s="158"/>
      <c r="S21" s="158"/>
      <c r="T21" s="158"/>
      <c r="U21" s="158"/>
      <c r="V21" s="158"/>
      <c r="W21" s="158"/>
      <c r="X21" s="158"/>
      <c r="Y21" s="158"/>
      <c r="Z21" s="158"/>
      <c r="AA21" s="158"/>
      <c r="AB21" s="158"/>
      <c r="AC21" s="158"/>
      <c r="AD21" s="158"/>
    </row>
    <row r="22" spans="1:30" ht="13" x14ac:dyDescent="0.25">
      <c r="B22" s="336" t="s">
        <v>88</v>
      </c>
      <c r="C22" s="337"/>
      <c r="D22" s="168" t="s">
        <v>89</v>
      </c>
      <c r="E22" s="168" t="s">
        <v>90</v>
      </c>
      <c r="F22" s="179" t="s">
        <v>91</v>
      </c>
      <c r="H22" s="159"/>
      <c r="I22" s="159"/>
      <c r="J22" s="160"/>
      <c r="K22" s="160"/>
      <c r="L22" s="158"/>
      <c r="M22" s="158"/>
      <c r="N22" s="158"/>
      <c r="O22" s="158"/>
      <c r="P22" s="158"/>
      <c r="Q22" s="158"/>
      <c r="R22" s="158"/>
      <c r="S22" s="158"/>
      <c r="T22" s="158"/>
      <c r="U22" s="158"/>
      <c r="V22" s="158"/>
      <c r="W22" s="158"/>
      <c r="X22" s="158"/>
      <c r="Y22" s="158"/>
      <c r="Z22" s="158"/>
      <c r="AA22" s="158"/>
      <c r="AB22" s="158"/>
      <c r="AC22" s="158"/>
      <c r="AD22" s="158"/>
    </row>
    <row r="23" spans="1:30" ht="13" x14ac:dyDescent="0.3">
      <c r="B23" s="180" t="s">
        <v>64</v>
      </c>
      <c r="C23" s="181" t="s">
        <v>92</v>
      </c>
      <c r="D23" s="166"/>
      <c r="E23" s="182"/>
      <c r="F23" s="174">
        <f>F16</f>
        <v>0</v>
      </c>
      <c r="H23" s="1" t="s">
        <v>93</v>
      </c>
      <c r="I23" s="183"/>
      <c r="J23" s="183"/>
      <c r="K23" s="160"/>
      <c r="L23" s="158"/>
      <c r="M23" s="158"/>
      <c r="N23" s="158"/>
      <c r="O23" s="158"/>
      <c r="P23" s="158"/>
      <c r="Q23" s="158"/>
      <c r="R23" s="158"/>
      <c r="S23" s="158"/>
      <c r="T23" s="158"/>
      <c r="U23" s="158"/>
      <c r="V23" s="158"/>
      <c r="W23" s="158"/>
      <c r="X23" s="158"/>
      <c r="Y23" s="158"/>
      <c r="Z23" s="158"/>
      <c r="AA23" s="158"/>
      <c r="AB23" s="158"/>
      <c r="AC23" s="158"/>
      <c r="AD23" s="158"/>
    </row>
    <row r="24" spans="1:30" ht="13" x14ac:dyDescent="0.3">
      <c r="B24" s="180" t="s">
        <v>66</v>
      </c>
      <c r="C24" s="184" t="s">
        <v>94</v>
      </c>
      <c r="D24" s="166"/>
      <c r="E24" s="185"/>
      <c r="F24" s="174"/>
      <c r="H24" s="183"/>
      <c r="I24" s="183"/>
      <c r="J24" s="183"/>
      <c r="K24" s="160"/>
      <c r="L24" s="158"/>
      <c r="M24" s="158"/>
      <c r="N24" s="158"/>
      <c r="O24" s="158"/>
      <c r="P24" s="158"/>
      <c r="Q24" s="158"/>
      <c r="R24" s="158"/>
      <c r="S24" s="158"/>
      <c r="T24" s="158"/>
      <c r="U24" s="158"/>
      <c r="V24" s="158"/>
      <c r="W24" s="158"/>
      <c r="X24" s="158"/>
      <c r="Y24" s="158"/>
      <c r="Z24" s="158"/>
      <c r="AA24" s="158"/>
      <c r="AB24" s="158"/>
      <c r="AC24" s="158"/>
      <c r="AD24" s="158"/>
    </row>
    <row r="25" spans="1:30" ht="13" x14ac:dyDescent="0.3">
      <c r="B25" s="180" t="s">
        <v>69</v>
      </c>
      <c r="C25" s="184" t="s">
        <v>95</v>
      </c>
      <c r="D25" s="186"/>
      <c r="E25" s="187"/>
      <c r="F25" s="174"/>
      <c r="H25" s="183"/>
      <c r="I25" s="183"/>
      <c r="J25" s="183"/>
      <c r="K25" s="160"/>
      <c r="L25" s="158"/>
      <c r="M25" s="158"/>
      <c r="N25" s="158"/>
      <c r="O25" s="158"/>
      <c r="P25" s="158"/>
      <c r="Q25" s="158"/>
      <c r="R25" s="158"/>
      <c r="S25" s="158"/>
      <c r="T25" s="158"/>
      <c r="U25" s="158"/>
      <c r="V25" s="158"/>
      <c r="W25" s="158"/>
      <c r="X25" s="158"/>
      <c r="Y25" s="158"/>
      <c r="Z25" s="158"/>
      <c r="AA25" s="158"/>
      <c r="AB25" s="158"/>
      <c r="AC25" s="158"/>
      <c r="AD25" s="158"/>
    </row>
    <row r="26" spans="1:30" ht="13" x14ac:dyDescent="0.25">
      <c r="B26" s="168" t="s">
        <v>72</v>
      </c>
      <c r="C26" s="169" t="s">
        <v>96</v>
      </c>
      <c r="D26" s="166"/>
      <c r="E26" s="187"/>
      <c r="F26" s="174"/>
      <c r="H26" s="183"/>
      <c r="I26" s="183"/>
      <c r="J26" s="183"/>
      <c r="K26" s="160"/>
      <c r="L26" s="158"/>
      <c r="M26" s="158"/>
      <c r="N26" s="158"/>
      <c r="O26" s="158"/>
      <c r="P26" s="158"/>
      <c r="Q26" s="158"/>
      <c r="R26" s="158"/>
      <c r="S26" s="158"/>
      <c r="T26" s="158"/>
      <c r="U26" s="158"/>
      <c r="V26" s="158"/>
      <c r="W26" s="158"/>
      <c r="X26" s="158"/>
      <c r="Y26" s="158"/>
      <c r="Z26" s="158"/>
      <c r="AA26" s="158"/>
      <c r="AB26" s="158"/>
      <c r="AC26" s="158"/>
      <c r="AD26" s="158"/>
    </row>
    <row r="27" spans="1:30" ht="13" x14ac:dyDescent="0.25">
      <c r="B27" s="168" t="s">
        <v>97</v>
      </c>
      <c r="C27" s="188" t="s">
        <v>98</v>
      </c>
      <c r="D27" s="188"/>
      <c r="E27" s="187"/>
      <c r="F27" s="174"/>
      <c r="H27" s="183"/>
      <c r="I27" s="183"/>
      <c r="J27" s="183"/>
      <c r="K27" s="160"/>
      <c r="L27" s="158"/>
      <c r="M27" s="158"/>
      <c r="N27" s="158"/>
      <c r="O27" s="158"/>
      <c r="P27" s="158"/>
      <c r="Q27" s="158"/>
      <c r="R27" s="158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</row>
    <row r="28" spans="1:30" ht="13" x14ac:dyDescent="0.25">
      <c r="B28" s="341" t="s">
        <v>99</v>
      </c>
      <c r="C28" s="341"/>
      <c r="D28" s="341"/>
      <c r="E28" s="336"/>
      <c r="F28" s="174">
        <f>SUM(F23:F27)</f>
        <v>0</v>
      </c>
      <c r="H28" s="159"/>
      <c r="I28" s="159"/>
      <c r="J28" s="160"/>
      <c r="K28" s="160"/>
      <c r="L28" s="158"/>
      <c r="M28" s="158"/>
      <c r="N28" s="158"/>
      <c r="O28" s="158"/>
      <c r="P28" s="158"/>
      <c r="Q28" s="158"/>
      <c r="R28" s="158"/>
      <c r="S28" s="158"/>
      <c r="T28" s="158"/>
      <c r="U28" s="158"/>
      <c r="V28" s="158"/>
      <c r="W28" s="158"/>
      <c r="X28" s="158"/>
      <c r="Y28" s="158"/>
      <c r="Z28" s="158"/>
      <c r="AA28" s="158"/>
      <c r="AB28" s="158"/>
      <c r="AC28" s="158"/>
      <c r="AD28" s="158"/>
    </row>
    <row r="29" spans="1:30" s="158" customFormat="1" ht="13" x14ac:dyDescent="0.3">
      <c r="B29" s="189"/>
      <c r="C29" s="189"/>
      <c r="D29" s="189"/>
      <c r="E29" s="189"/>
      <c r="F29" s="190"/>
      <c r="G29" s="1"/>
      <c r="H29" s="159"/>
      <c r="I29" s="159"/>
      <c r="J29" s="160"/>
      <c r="K29" s="160"/>
    </row>
    <row r="30" spans="1:30" s="158" customFormat="1" ht="13" x14ac:dyDescent="0.3">
      <c r="B30" s="189"/>
      <c r="C30" s="189"/>
      <c r="D30" s="189"/>
      <c r="E30" s="189"/>
      <c r="F30" s="191"/>
      <c r="G30" s="1"/>
      <c r="H30" s="159"/>
      <c r="I30" s="159"/>
      <c r="J30" s="160"/>
      <c r="K30" s="282"/>
      <c r="L30" s="282"/>
      <c r="M30" s="282"/>
    </row>
    <row r="31" spans="1:30" ht="13" x14ac:dyDescent="0.25">
      <c r="B31" s="332" t="s">
        <v>100</v>
      </c>
      <c r="C31" s="332"/>
      <c r="D31" s="332"/>
      <c r="E31" s="332"/>
      <c r="F31" s="332"/>
      <c r="H31" s="159"/>
      <c r="I31" s="159"/>
      <c r="J31" s="160"/>
      <c r="K31" s="160"/>
      <c r="L31" s="158"/>
      <c r="M31" s="158"/>
      <c r="N31" s="158"/>
      <c r="O31" s="158"/>
      <c r="P31" s="158"/>
      <c r="Q31" s="158"/>
      <c r="R31" s="158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</row>
    <row r="32" spans="1:30" ht="13" x14ac:dyDescent="0.25">
      <c r="B32" s="333" t="s">
        <v>101</v>
      </c>
      <c r="C32" s="334"/>
      <c r="D32" s="335"/>
      <c r="E32" s="168" t="str">
        <f>E38</f>
        <v>%</v>
      </c>
      <c r="F32" s="179" t="s">
        <v>102</v>
      </c>
      <c r="H32" s="159"/>
      <c r="I32" s="159"/>
      <c r="J32" s="160"/>
      <c r="K32" s="160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  <c r="Y32" s="158"/>
      <c r="Z32" s="158"/>
      <c r="AA32" s="158"/>
      <c r="AB32" s="158"/>
      <c r="AC32" s="158"/>
      <c r="AD32" s="158"/>
    </row>
    <row r="33" spans="2:47" ht="13" x14ac:dyDescent="0.25">
      <c r="B33" s="168" t="s">
        <v>64</v>
      </c>
      <c r="C33" s="309" t="s">
        <v>103</v>
      </c>
      <c r="D33" s="309"/>
      <c r="E33" s="192">
        <v>8.3299999999999999E-2</v>
      </c>
      <c r="F33" s="174">
        <f>SUM(E33*$F$28)</f>
        <v>0</v>
      </c>
      <c r="H33" s="193" t="s">
        <v>104</v>
      </c>
      <c r="I33" s="183"/>
      <c r="J33" s="183"/>
      <c r="K33" s="160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  <c r="Y33" s="158"/>
      <c r="Z33" s="158"/>
      <c r="AA33" s="158"/>
      <c r="AB33" s="158"/>
      <c r="AC33" s="158"/>
      <c r="AD33" s="158"/>
      <c r="AE33" s="158"/>
      <c r="AF33" s="158"/>
      <c r="AG33" s="158"/>
      <c r="AH33" s="158"/>
      <c r="AI33" s="158"/>
      <c r="AJ33" s="158"/>
      <c r="AK33" s="158"/>
      <c r="AL33" s="158"/>
      <c r="AM33" s="158"/>
      <c r="AN33" s="158"/>
      <c r="AO33" s="158"/>
      <c r="AP33" s="158"/>
      <c r="AQ33" s="158"/>
      <c r="AR33" s="158"/>
      <c r="AS33" s="158"/>
      <c r="AT33" s="158"/>
      <c r="AU33" s="158"/>
    </row>
    <row r="34" spans="2:47" ht="13" x14ac:dyDescent="0.25">
      <c r="B34" s="168" t="s">
        <v>66</v>
      </c>
      <c r="C34" s="305" t="s">
        <v>105</v>
      </c>
      <c r="D34" s="305"/>
      <c r="E34" s="194">
        <v>0.121</v>
      </c>
      <c r="F34" s="174">
        <f>SUM(E34*$F$28)</f>
        <v>0</v>
      </c>
      <c r="H34" s="193" t="s">
        <v>106</v>
      </c>
      <c r="I34" s="183"/>
      <c r="J34" s="183"/>
      <c r="K34" s="160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  <c r="Y34" s="158"/>
      <c r="Z34" s="158"/>
      <c r="AA34" s="158"/>
      <c r="AB34" s="158"/>
      <c r="AC34" s="158"/>
      <c r="AD34" s="158"/>
      <c r="AE34" s="158"/>
      <c r="AF34" s="158"/>
      <c r="AG34" s="158"/>
      <c r="AH34" s="158"/>
      <c r="AI34" s="158"/>
      <c r="AJ34" s="158"/>
      <c r="AK34" s="158"/>
      <c r="AL34" s="158"/>
      <c r="AM34" s="158"/>
      <c r="AN34" s="158"/>
      <c r="AO34" s="158"/>
      <c r="AP34" s="158"/>
      <c r="AQ34" s="158"/>
      <c r="AR34" s="158"/>
      <c r="AS34" s="158"/>
      <c r="AT34" s="158"/>
      <c r="AU34" s="158"/>
    </row>
    <row r="35" spans="2:47" x14ac:dyDescent="0.25">
      <c r="B35" s="339" t="s">
        <v>54</v>
      </c>
      <c r="C35" s="339"/>
      <c r="D35" s="339"/>
      <c r="E35" s="340"/>
      <c r="F35" s="174">
        <f>SUM(F33:F34)</f>
        <v>0</v>
      </c>
      <c r="H35" s="159"/>
      <c r="I35" s="159"/>
      <c r="J35" s="160"/>
      <c r="K35" s="160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  <c r="Y35" s="158"/>
      <c r="Z35" s="158"/>
      <c r="AA35" s="158"/>
      <c r="AB35" s="158"/>
      <c r="AC35" s="158"/>
      <c r="AD35" s="158"/>
      <c r="AE35" s="158"/>
      <c r="AF35" s="158"/>
      <c r="AG35" s="158"/>
      <c r="AH35" s="158"/>
      <c r="AI35" s="158"/>
      <c r="AJ35" s="158"/>
      <c r="AK35" s="158"/>
      <c r="AL35" s="158"/>
      <c r="AM35" s="158"/>
      <c r="AN35" s="158"/>
      <c r="AO35" s="158"/>
      <c r="AP35" s="158"/>
      <c r="AQ35" s="158"/>
      <c r="AR35" s="158"/>
      <c r="AS35" s="158"/>
      <c r="AT35" s="158"/>
      <c r="AU35" s="158"/>
    </row>
    <row r="36" spans="2:47" ht="13" x14ac:dyDescent="0.25">
      <c r="B36" s="341" t="s">
        <v>107</v>
      </c>
      <c r="C36" s="341"/>
      <c r="D36" s="341"/>
      <c r="E36" s="336"/>
      <c r="F36" s="174">
        <f>SUM(F35)</f>
        <v>0</v>
      </c>
      <c r="H36" s="159"/>
      <c r="I36" s="159"/>
      <c r="J36" s="160"/>
      <c r="K36" s="160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  <c r="Y36" s="158"/>
      <c r="Z36" s="158"/>
      <c r="AA36" s="158"/>
      <c r="AB36" s="158"/>
      <c r="AC36" s="158"/>
      <c r="AD36" s="158"/>
      <c r="AE36" s="158"/>
      <c r="AF36" s="158"/>
      <c r="AG36" s="158"/>
      <c r="AH36" s="158"/>
      <c r="AI36" s="158"/>
      <c r="AJ36" s="158"/>
      <c r="AK36" s="158"/>
      <c r="AL36" s="158"/>
      <c r="AM36" s="158"/>
      <c r="AN36" s="158"/>
      <c r="AO36" s="158"/>
      <c r="AP36" s="158"/>
      <c r="AQ36" s="158"/>
      <c r="AR36" s="158"/>
      <c r="AS36" s="158"/>
      <c r="AT36" s="158"/>
      <c r="AU36" s="158"/>
    </row>
    <row r="37" spans="2:47" x14ac:dyDescent="0.25">
      <c r="B37" s="342"/>
      <c r="C37" s="342"/>
      <c r="D37" s="342"/>
      <c r="E37" s="342"/>
      <c r="F37" s="342"/>
      <c r="H37" s="159"/>
      <c r="I37" s="159"/>
      <c r="J37" s="160"/>
      <c r="K37" s="160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  <c r="Y37" s="158"/>
      <c r="Z37" s="158"/>
      <c r="AA37" s="158"/>
      <c r="AB37" s="158"/>
      <c r="AC37" s="158"/>
      <c r="AD37" s="158"/>
      <c r="AE37" s="158"/>
      <c r="AF37" s="158"/>
      <c r="AG37" s="158"/>
      <c r="AH37" s="158"/>
      <c r="AI37" s="158"/>
      <c r="AJ37" s="158"/>
      <c r="AK37" s="158"/>
      <c r="AL37" s="158"/>
      <c r="AM37" s="158"/>
      <c r="AN37" s="158"/>
      <c r="AO37" s="158"/>
      <c r="AP37" s="158"/>
      <c r="AQ37" s="158"/>
      <c r="AR37" s="158"/>
      <c r="AS37" s="158"/>
      <c r="AT37" s="158"/>
      <c r="AU37" s="158"/>
    </row>
    <row r="38" spans="2:47" ht="13" x14ac:dyDescent="0.3">
      <c r="B38" s="343" t="s">
        <v>108</v>
      </c>
      <c r="C38" s="344"/>
      <c r="D38" s="345"/>
      <c r="E38" s="352" t="s">
        <v>109</v>
      </c>
      <c r="F38" s="355" t="s">
        <v>102</v>
      </c>
      <c r="H38" s="195"/>
      <c r="I38" s="195"/>
      <c r="J38" s="195"/>
      <c r="K38" s="160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  <c r="Y38" s="158"/>
      <c r="Z38" s="158"/>
      <c r="AA38" s="158"/>
      <c r="AB38" s="158"/>
      <c r="AC38" s="158"/>
      <c r="AD38" s="158"/>
      <c r="AE38" s="158"/>
      <c r="AF38" s="158"/>
      <c r="AG38" s="158"/>
      <c r="AH38" s="158"/>
      <c r="AI38" s="158"/>
      <c r="AJ38" s="158"/>
      <c r="AK38" s="158"/>
      <c r="AL38" s="158"/>
      <c r="AM38" s="158"/>
      <c r="AN38" s="158"/>
      <c r="AO38" s="158"/>
      <c r="AP38" s="158"/>
      <c r="AQ38" s="158"/>
      <c r="AR38" s="158"/>
      <c r="AS38" s="158"/>
      <c r="AT38" s="158"/>
      <c r="AU38" s="158"/>
    </row>
    <row r="39" spans="2:47" ht="13" x14ac:dyDescent="0.3">
      <c r="B39" s="346"/>
      <c r="C39" s="347"/>
      <c r="D39" s="348"/>
      <c r="E39" s="353"/>
      <c r="F39" s="356"/>
      <c r="H39" s="195"/>
      <c r="I39" s="195"/>
      <c r="J39" s="195"/>
      <c r="K39" s="160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  <c r="Y39" s="158"/>
      <c r="Z39" s="158"/>
      <c r="AA39" s="158"/>
      <c r="AB39" s="158"/>
      <c r="AC39" s="158"/>
      <c r="AD39" s="158"/>
      <c r="AE39" s="158"/>
      <c r="AF39" s="158"/>
      <c r="AG39" s="158"/>
      <c r="AH39" s="158"/>
      <c r="AI39" s="158"/>
      <c r="AJ39" s="158"/>
      <c r="AK39" s="158"/>
      <c r="AL39" s="158"/>
      <c r="AM39" s="158"/>
      <c r="AN39" s="158"/>
      <c r="AO39" s="158"/>
      <c r="AP39" s="158"/>
      <c r="AQ39" s="158"/>
      <c r="AR39" s="158"/>
      <c r="AS39" s="158"/>
      <c r="AT39" s="158"/>
      <c r="AU39" s="158"/>
    </row>
    <row r="40" spans="2:47" ht="13" x14ac:dyDescent="0.3">
      <c r="B40" s="349"/>
      <c r="C40" s="350"/>
      <c r="D40" s="351"/>
      <c r="E40" s="354"/>
      <c r="F40" s="357"/>
      <c r="H40" s="195"/>
      <c r="I40" s="195"/>
      <c r="J40" s="195"/>
      <c r="K40" s="160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  <c r="Y40" s="158"/>
      <c r="Z40" s="158"/>
      <c r="AA40" s="158"/>
      <c r="AB40" s="158"/>
      <c r="AC40" s="158"/>
      <c r="AD40" s="158"/>
      <c r="AE40" s="158"/>
      <c r="AF40" s="158"/>
      <c r="AG40" s="158"/>
      <c r="AH40" s="158"/>
      <c r="AI40" s="158"/>
      <c r="AJ40" s="158"/>
      <c r="AK40" s="158"/>
      <c r="AL40" s="158"/>
      <c r="AM40" s="158"/>
      <c r="AN40" s="158"/>
      <c r="AO40" s="158"/>
      <c r="AP40" s="158"/>
      <c r="AQ40" s="158"/>
      <c r="AR40" s="158"/>
      <c r="AS40" s="158"/>
      <c r="AT40" s="158"/>
      <c r="AU40" s="158"/>
    </row>
    <row r="41" spans="2:47" ht="13" x14ac:dyDescent="0.3">
      <c r="B41" s="317" t="s">
        <v>64</v>
      </c>
      <c r="C41" s="318" t="s">
        <v>110</v>
      </c>
      <c r="D41" s="318"/>
      <c r="E41" s="338">
        <v>0.2</v>
      </c>
      <c r="F41" s="320">
        <f>SUM(E41*($F$28+$F$36))</f>
        <v>0</v>
      </c>
      <c r="H41" s="195"/>
      <c r="I41" s="195"/>
      <c r="J41" s="195"/>
      <c r="K41" s="160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  <c r="Y41" s="158"/>
      <c r="Z41" s="158"/>
      <c r="AA41" s="158"/>
      <c r="AB41" s="158"/>
      <c r="AC41" s="158"/>
      <c r="AD41" s="158"/>
      <c r="AE41" s="158"/>
      <c r="AF41" s="158"/>
      <c r="AG41" s="158"/>
      <c r="AH41" s="158"/>
      <c r="AI41" s="158"/>
      <c r="AJ41" s="158"/>
      <c r="AK41" s="158"/>
      <c r="AL41" s="158"/>
      <c r="AM41" s="158"/>
      <c r="AN41" s="158"/>
      <c r="AO41" s="158"/>
      <c r="AP41" s="158"/>
      <c r="AQ41" s="158"/>
      <c r="AR41" s="158"/>
      <c r="AS41" s="158"/>
      <c r="AT41" s="158"/>
      <c r="AU41" s="158"/>
    </row>
    <row r="42" spans="2:47" ht="13" x14ac:dyDescent="0.25">
      <c r="B42" s="317"/>
      <c r="C42" s="318"/>
      <c r="D42" s="318"/>
      <c r="E42" s="338"/>
      <c r="F42" s="320">
        <f t="shared" ref="F42:F56" si="0">SUM(E42*$F$28)</f>
        <v>0</v>
      </c>
      <c r="H42" s="159"/>
      <c r="I42" s="159"/>
      <c r="J42" s="160"/>
      <c r="K42" s="196"/>
      <c r="L42" s="158"/>
      <c r="M42" s="158"/>
      <c r="N42" s="158"/>
      <c r="O42" s="158"/>
      <c r="P42" s="158"/>
      <c r="Q42" s="158"/>
      <c r="R42" s="158"/>
      <c r="S42" s="158"/>
      <c r="T42" s="158"/>
      <c r="U42" s="158"/>
      <c r="V42" s="158"/>
      <c r="W42" s="158"/>
      <c r="X42" s="158"/>
      <c r="Y42" s="158"/>
      <c r="Z42" s="158"/>
      <c r="AA42" s="158"/>
      <c r="AB42" s="158"/>
      <c r="AC42" s="158"/>
      <c r="AD42" s="158"/>
      <c r="AE42" s="158"/>
      <c r="AF42" s="158"/>
      <c r="AG42" s="158"/>
      <c r="AH42" s="158"/>
      <c r="AI42" s="158"/>
      <c r="AJ42" s="158"/>
      <c r="AK42" s="158"/>
      <c r="AL42" s="158"/>
      <c r="AM42" s="158"/>
      <c r="AN42" s="158"/>
      <c r="AO42" s="158"/>
      <c r="AP42" s="158"/>
      <c r="AQ42" s="158"/>
      <c r="AR42" s="158"/>
      <c r="AS42" s="158"/>
      <c r="AT42" s="158"/>
    </row>
    <row r="43" spans="2:47" x14ac:dyDescent="0.25">
      <c r="B43" s="317" t="s">
        <v>66</v>
      </c>
      <c r="C43" s="318" t="s">
        <v>111</v>
      </c>
      <c r="D43" s="318"/>
      <c r="E43" s="319">
        <v>2.5000000000000001E-2</v>
      </c>
      <c r="F43" s="320">
        <f t="shared" ref="F43" si="1">SUM(E43*($F$28+$F$36))</f>
        <v>0</v>
      </c>
      <c r="H43" s="159"/>
      <c r="I43" s="159"/>
      <c r="J43" s="160"/>
      <c r="K43" s="160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  <c r="Y43" s="158"/>
      <c r="Z43" s="158"/>
      <c r="AA43" s="158"/>
      <c r="AB43" s="158"/>
      <c r="AC43" s="158"/>
      <c r="AD43" s="158"/>
      <c r="AE43" s="158"/>
      <c r="AF43" s="158"/>
      <c r="AG43" s="158"/>
      <c r="AH43" s="158"/>
      <c r="AI43" s="158"/>
      <c r="AJ43" s="158"/>
      <c r="AK43" s="158"/>
      <c r="AL43" s="158"/>
      <c r="AM43" s="158"/>
      <c r="AN43" s="158"/>
      <c r="AO43" s="158"/>
      <c r="AP43" s="158"/>
      <c r="AQ43" s="158"/>
      <c r="AR43" s="158"/>
    </row>
    <row r="44" spans="2:47" x14ac:dyDescent="0.25">
      <c r="B44" s="317"/>
      <c r="C44" s="318"/>
      <c r="D44" s="318"/>
      <c r="E44" s="319"/>
      <c r="F44" s="320">
        <f t="shared" si="0"/>
        <v>0</v>
      </c>
      <c r="H44" s="159"/>
      <c r="I44" s="159"/>
      <c r="J44" s="160"/>
      <c r="K44" s="160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  <c r="Y44" s="158"/>
      <c r="Z44" s="158"/>
      <c r="AA44" s="158"/>
      <c r="AB44" s="158"/>
      <c r="AC44" s="158"/>
      <c r="AD44" s="158"/>
      <c r="AE44" s="158"/>
      <c r="AF44" s="158"/>
      <c r="AG44" s="158"/>
      <c r="AH44" s="158"/>
      <c r="AI44" s="158"/>
      <c r="AJ44" s="158"/>
      <c r="AK44" s="158"/>
      <c r="AL44" s="158"/>
      <c r="AM44" s="158"/>
      <c r="AN44" s="158"/>
      <c r="AO44" s="158"/>
      <c r="AP44" s="158"/>
      <c r="AQ44" s="158"/>
      <c r="AR44" s="158"/>
    </row>
    <row r="45" spans="2:47" x14ac:dyDescent="0.25">
      <c r="B45" s="321" t="s">
        <v>69</v>
      </c>
      <c r="C45" s="327" t="s">
        <v>112</v>
      </c>
      <c r="D45" s="328"/>
      <c r="E45" s="323"/>
      <c r="F45" s="320">
        <f t="shared" ref="F45" si="2">SUM(E45*($F$28+$F$36))</f>
        <v>0</v>
      </c>
      <c r="H45" s="159"/>
      <c r="I45" s="159"/>
      <c r="J45" s="160"/>
      <c r="K45" s="160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  <c r="Y45" s="158"/>
      <c r="Z45" s="158"/>
      <c r="AA45" s="158"/>
      <c r="AB45" s="158"/>
      <c r="AC45" s="158"/>
      <c r="AD45" s="158"/>
      <c r="AE45" s="158"/>
      <c r="AF45" s="158"/>
      <c r="AG45" s="158"/>
      <c r="AH45" s="158"/>
      <c r="AI45" s="158"/>
      <c r="AJ45" s="158"/>
      <c r="AK45" s="158"/>
      <c r="AL45" s="158"/>
      <c r="AM45" s="158"/>
      <c r="AN45" s="158"/>
      <c r="AO45" s="158"/>
      <c r="AP45" s="158"/>
      <c r="AQ45" s="158"/>
      <c r="AR45" s="158"/>
    </row>
    <row r="46" spans="2:47" x14ac:dyDescent="0.25">
      <c r="B46" s="326"/>
      <c r="C46" s="329"/>
      <c r="D46" s="330"/>
      <c r="E46" s="331"/>
      <c r="F46" s="320">
        <f t="shared" si="0"/>
        <v>0</v>
      </c>
      <c r="H46" s="159"/>
      <c r="I46" s="159"/>
      <c r="J46" s="160"/>
      <c r="K46" s="160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  <c r="Y46" s="158"/>
      <c r="Z46" s="158"/>
      <c r="AA46" s="158"/>
      <c r="AB46" s="158"/>
      <c r="AC46" s="158"/>
      <c r="AD46" s="158"/>
      <c r="AE46" s="158"/>
      <c r="AF46" s="158"/>
      <c r="AG46" s="158"/>
      <c r="AH46" s="158"/>
      <c r="AI46" s="158"/>
      <c r="AJ46" s="158"/>
      <c r="AK46" s="158"/>
      <c r="AL46" s="158"/>
      <c r="AM46" s="158"/>
      <c r="AN46" s="158"/>
      <c r="AO46" s="158"/>
      <c r="AP46" s="158"/>
      <c r="AQ46" s="158"/>
      <c r="AR46" s="158"/>
    </row>
    <row r="47" spans="2:47" x14ac:dyDescent="0.25">
      <c r="B47" s="317" t="s">
        <v>72</v>
      </c>
      <c r="C47" s="318" t="s">
        <v>113</v>
      </c>
      <c r="D47" s="318"/>
      <c r="E47" s="325">
        <v>1.4999999999999999E-2</v>
      </c>
      <c r="F47" s="320">
        <f t="shared" ref="F47" si="3">SUM(E47*($F$28+$F$36))</f>
        <v>0</v>
      </c>
      <c r="H47" s="159"/>
      <c r="I47" s="159"/>
      <c r="J47" s="160"/>
      <c r="K47" s="160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8"/>
    </row>
    <row r="48" spans="2:47" x14ac:dyDescent="0.25">
      <c r="B48" s="317"/>
      <c r="C48" s="318"/>
      <c r="D48" s="318"/>
      <c r="E48" s="325"/>
      <c r="F48" s="320">
        <f t="shared" si="0"/>
        <v>0</v>
      </c>
      <c r="H48" s="159"/>
      <c r="I48" s="159"/>
      <c r="J48" s="160"/>
      <c r="K48" s="160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  <c r="Y48" s="158"/>
      <c r="Z48" s="158"/>
      <c r="AA48" s="158"/>
      <c r="AB48" s="158"/>
      <c r="AC48" s="158"/>
      <c r="AD48" s="158"/>
      <c r="AE48" s="158"/>
      <c r="AF48" s="158"/>
      <c r="AG48" s="158"/>
      <c r="AH48" s="158"/>
      <c r="AI48" s="158"/>
      <c r="AJ48" s="158"/>
      <c r="AK48" s="158"/>
      <c r="AL48" s="158"/>
      <c r="AM48" s="158"/>
      <c r="AN48" s="158"/>
      <c r="AO48" s="158"/>
      <c r="AP48" s="158"/>
      <c r="AQ48" s="158"/>
      <c r="AR48" s="158"/>
    </row>
    <row r="49" spans="2:47" x14ac:dyDescent="0.25">
      <c r="B49" s="317" t="s">
        <v>97</v>
      </c>
      <c r="C49" s="318" t="s">
        <v>114</v>
      </c>
      <c r="D49" s="318"/>
      <c r="E49" s="325">
        <v>0.01</v>
      </c>
      <c r="F49" s="320">
        <f t="shared" ref="F49" si="4">SUM(E49*($F$28+$F$36))</f>
        <v>0</v>
      </c>
      <c r="H49" s="120" t="s">
        <v>115</v>
      </c>
      <c r="I49" s="183"/>
      <c r="J49" s="183"/>
      <c r="K49" s="160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  <c r="Y49" s="158"/>
      <c r="Z49" s="158"/>
      <c r="AA49" s="158"/>
      <c r="AB49" s="158"/>
      <c r="AC49" s="158"/>
      <c r="AD49" s="158"/>
      <c r="AE49" s="158"/>
      <c r="AF49" s="158"/>
      <c r="AG49" s="158"/>
      <c r="AH49" s="158"/>
      <c r="AI49" s="158"/>
      <c r="AJ49" s="158"/>
      <c r="AK49" s="158"/>
      <c r="AL49" s="158"/>
      <c r="AM49" s="158"/>
      <c r="AN49" s="158"/>
      <c r="AO49" s="158"/>
      <c r="AP49" s="158"/>
      <c r="AQ49" s="158"/>
      <c r="AR49" s="158"/>
    </row>
    <row r="50" spans="2:47" x14ac:dyDescent="0.25">
      <c r="B50" s="317"/>
      <c r="C50" s="318"/>
      <c r="D50" s="318"/>
      <c r="E50" s="325"/>
      <c r="F50" s="320">
        <f t="shared" si="0"/>
        <v>0</v>
      </c>
      <c r="H50" s="121" t="s">
        <v>116</v>
      </c>
      <c r="I50" s="159"/>
      <c r="J50" s="160"/>
      <c r="K50" s="160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  <c r="Y50" s="158"/>
      <c r="Z50" s="158"/>
      <c r="AA50" s="158"/>
      <c r="AB50" s="158"/>
      <c r="AC50" s="158"/>
      <c r="AD50" s="158"/>
      <c r="AE50" s="158"/>
      <c r="AF50" s="158"/>
      <c r="AG50" s="158"/>
      <c r="AH50" s="158"/>
      <c r="AI50" s="158"/>
      <c r="AJ50" s="158"/>
      <c r="AK50" s="158"/>
      <c r="AL50" s="158"/>
      <c r="AM50" s="158"/>
      <c r="AN50" s="158"/>
      <c r="AO50" s="158"/>
      <c r="AP50" s="158"/>
      <c r="AQ50" s="158"/>
      <c r="AR50" s="158"/>
    </row>
    <row r="51" spans="2:47" x14ac:dyDescent="0.25">
      <c r="B51" s="317" t="s">
        <v>117</v>
      </c>
      <c r="C51" s="318" t="s">
        <v>118</v>
      </c>
      <c r="D51" s="318"/>
      <c r="E51" s="319">
        <v>6.0000000000000001E-3</v>
      </c>
      <c r="F51" s="320">
        <f t="shared" ref="F51" si="5">SUM(E51*($F$28+$F$36))</f>
        <v>0</v>
      </c>
      <c r="H51" s="159"/>
      <c r="I51" s="159"/>
      <c r="J51" s="160"/>
      <c r="K51" s="160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  <c r="Y51" s="158"/>
      <c r="Z51" s="158"/>
      <c r="AA51" s="158"/>
      <c r="AB51" s="158"/>
      <c r="AC51" s="158"/>
      <c r="AD51" s="158"/>
      <c r="AE51" s="158"/>
      <c r="AF51" s="158"/>
      <c r="AG51" s="158"/>
      <c r="AH51" s="158"/>
      <c r="AI51" s="158"/>
      <c r="AJ51" s="158"/>
      <c r="AK51" s="158"/>
      <c r="AL51" s="158"/>
      <c r="AM51" s="158"/>
      <c r="AN51" s="158"/>
      <c r="AO51" s="158"/>
      <c r="AP51" s="158"/>
      <c r="AQ51" s="158"/>
      <c r="AR51" s="158"/>
    </row>
    <row r="52" spans="2:47" x14ac:dyDescent="0.25">
      <c r="B52" s="317"/>
      <c r="C52" s="318"/>
      <c r="D52" s="318"/>
      <c r="E52" s="319"/>
      <c r="F52" s="320">
        <f t="shared" si="0"/>
        <v>0</v>
      </c>
      <c r="H52" s="159"/>
      <c r="I52" s="159"/>
      <c r="J52" s="160"/>
      <c r="K52" s="160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  <c r="Y52" s="158"/>
      <c r="Z52" s="158"/>
      <c r="AA52" s="158"/>
      <c r="AB52" s="158"/>
      <c r="AC52" s="158"/>
      <c r="AD52" s="158"/>
      <c r="AE52" s="158"/>
      <c r="AF52" s="158"/>
      <c r="AG52" s="158"/>
      <c r="AH52" s="158"/>
      <c r="AI52" s="158"/>
      <c r="AJ52" s="158"/>
      <c r="AK52" s="158"/>
      <c r="AL52" s="158"/>
      <c r="AM52" s="158"/>
      <c r="AN52" s="158"/>
      <c r="AO52" s="158"/>
      <c r="AP52" s="158"/>
      <c r="AQ52" s="158"/>
      <c r="AR52" s="158"/>
    </row>
    <row r="53" spans="2:47" x14ac:dyDescent="0.25">
      <c r="B53" s="317" t="s">
        <v>119</v>
      </c>
      <c r="C53" s="318" t="s">
        <v>120</v>
      </c>
      <c r="D53" s="318"/>
      <c r="E53" s="319">
        <v>2E-3</v>
      </c>
      <c r="F53" s="320">
        <f t="shared" ref="F53" si="6">SUM(E53*($F$28+$F$36))</f>
        <v>0</v>
      </c>
      <c r="H53" s="159"/>
      <c r="I53" s="159"/>
      <c r="J53" s="160"/>
      <c r="K53" s="160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  <c r="Y53" s="158"/>
      <c r="Z53" s="158"/>
      <c r="AA53" s="158"/>
      <c r="AB53" s="158"/>
      <c r="AC53" s="158"/>
      <c r="AD53" s="158"/>
      <c r="AE53" s="158"/>
      <c r="AF53" s="158"/>
      <c r="AG53" s="158"/>
      <c r="AH53" s="158"/>
      <c r="AI53" s="158"/>
      <c r="AJ53" s="158"/>
      <c r="AK53" s="158"/>
      <c r="AL53" s="158"/>
      <c r="AM53" s="158"/>
      <c r="AN53" s="158"/>
      <c r="AO53" s="158"/>
      <c r="AP53" s="158"/>
      <c r="AQ53" s="158"/>
      <c r="AR53" s="158"/>
    </row>
    <row r="54" spans="2:47" x14ac:dyDescent="0.25">
      <c r="B54" s="317"/>
      <c r="C54" s="318"/>
      <c r="D54" s="318"/>
      <c r="E54" s="319"/>
      <c r="F54" s="320">
        <f t="shared" si="0"/>
        <v>0</v>
      </c>
      <c r="H54" s="159"/>
      <c r="I54" s="159"/>
      <c r="J54" s="160"/>
      <c r="K54" s="160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  <c r="Y54" s="158"/>
      <c r="Z54" s="158"/>
      <c r="AA54" s="158"/>
      <c r="AB54" s="158"/>
      <c r="AC54" s="158"/>
      <c r="AD54" s="158"/>
      <c r="AE54" s="158"/>
      <c r="AF54" s="158"/>
      <c r="AG54" s="158"/>
      <c r="AH54" s="158"/>
      <c r="AI54" s="158"/>
      <c r="AJ54" s="158"/>
      <c r="AK54" s="158"/>
      <c r="AL54" s="158"/>
      <c r="AM54" s="158"/>
      <c r="AN54" s="158"/>
      <c r="AO54" s="158"/>
      <c r="AP54" s="158"/>
      <c r="AQ54" s="158"/>
      <c r="AR54" s="158"/>
    </row>
    <row r="55" spans="2:47" x14ac:dyDescent="0.25">
      <c r="B55" s="317" t="s">
        <v>121</v>
      </c>
      <c r="C55" s="318" t="s">
        <v>122</v>
      </c>
      <c r="D55" s="318"/>
      <c r="E55" s="319">
        <v>0.08</v>
      </c>
      <c r="F55" s="320">
        <f t="shared" ref="F55" si="7">SUM(E55*($F$28+$F$36))</f>
        <v>0</v>
      </c>
      <c r="H55" s="159"/>
      <c r="I55" s="159"/>
      <c r="J55" s="160"/>
      <c r="K55" s="160"/>
      <c r="L55" s="158"/>
      <c r="M55" s="158"/>
      <c r="N55" s="158"/>
      <c r="O55" s="158"/>
      <c r="P55" s="158"/>
      <c r="Q55" s="158"/>
      <c r="R55" s="158"/>
      <c r="S55" s="158"/>
      <c r="T55" s="158"/>
      <c r="U55" s="158"/>
      <c r="V55" s="158"/>
      <c r="W55" s="158"/>
      <c r="X55" s="158"/>
      <c r="Y55" s="158"/>
      <c r="Z55" s="158"/>
      <c r="AA55" s="158"/>
      <c r="AB55" s="158"/>
      <c r="AC55" s="158"/>
      <c r="AD55" s="158"/>
      <c r="AE55" s="158"/>
      <c r="AF55" s="158"/>
      <c r="AG55" s="158"/>
      <c r="AH55" s="158"/>
      <c r="AI55" s="158"/>
      <c r="AJ55" s="158"/>
      <c r="AK55" s="158"/>
      <c r="AL55" s="158"/>
      <c r="AM55" s="158"/>
      <c r="AN55" s="158"/>
      <c r="AO55" s="158"/>
      <c r="AP55" s="158"/>
      <c r="AQ55" s="158"/>
      <c r="AR55" s="158"/>
    </row>
    <row r="56" spans="2:47" x14ac:dyDescent="0.25">
      <c r="B56" s="321"/>
      <c r="C56" s="322"/>
      <c r="D56" s="322"/>
      <c r="E56" s="323"/>
      <c r="F56" s="320">
        <f t="shared" si="0"/>
        <v>0</v>
      </c>
      <c r="H56" s="159"/>
      <c r="I56" s="159"/>
      <c r="J56" s="160"/>
      <c r="K56" s="160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  <c r="Y56" s="158"/>
      <c r="Z56" s="158"/>
      <c r="AA56" s="158"/>
      <c r="AB56" s="158"/>
      <c r="AC56" s="158"/>
      <c r="AD56" s="158"/>
      <c r="AE56" s="158"/>
      <c r="AF56" s="158"/>
      <c r="AG56" s="158"/>
      <c r="AH56" s="158"/>
      <c r="AI56" s="158"/>
      <c r="AJ56" s="158"/>
      <c r="AK56" s="158"/>
      <c r="AL56" s="158"/>
      <c r="AM56" s="158"/>
      <c r="AN56" s="158"/>
      <c r="AO56" s="158"/>
      <c r="AP56" s="158"/>
      <c r="AQ56" s="158"/>
      <c r="AR56" s="158"/>
    </row>
    <row r="57" spans="2:47" ht="13" x14ac:dyDescent="0.3">
      <c r="B57" s="311" t="s">
        <v>123</v>
      </c>
      <c r="C57" s="311"/>
      <c r="D57" s="311"/>
      <c r="E57" s="197">
        <f>SUM(E41:E55)</f>
        <v>0.33800000000000002</v>
      </c>
      <c r="F57" s="198">
        <f>SUM(F41:F56)</f>
        <v>0</v>
      </c>
      <c r="H57" s="159"/>
      <c r="I57" s="159"/>
      <c r="J57" s="160"/>
      <c r="K57" s="160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  <c r="Y57" s="158"/>
      <c r="Z57" s="158"/>
      <c r="AA57" s="158"/>
      <c r="AB57" s="158"/>
      <c r="AC57" s="158"/>
      <c r="AD57" s="158"/>
      <c r="AE57" s="158"/>
      <c r="AF57" s="158"/>
      <c r="AG57" s="158"/>
      <c r="AH57" s="158"/>
      <c r="AI57" s="158"/>
      <c r="AJ57" s="158"/>
      <c r="AK57" s="158"/>
      <c r="AL57" s="158"/>
      <c r="AM57" s="158"/>
      <c r="AN57" s="158"/>
      <c r="AO57" s="158"/>
      <c r="AP57" s="158"/>
      <c r="AQ57" s="158"/>
      <c r="AR57" s="158"/>
    </row>
    <row r="58" spans="2:47" x14ac:dyDescent="0.25">
      <c r="B58" s="299"/>
      <c r="C58" s="299"/>
      <c r="D58" s="299"/>
      <c r="E58" s="299"/>
      <c r="F58" s="299"/>
      <c r="H58" s="159"/>
      <c r="I58" s="159"/>
      <c r="J58" s="160"/>
      <c r="K58" s="160"/>
      <c r="L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  <c r="Y58" s="158"/>
      <c r="Z58" s="158"/>
      <c r="AA58" s="158"/>
      <c r="AB58" s="158"/>
      <c r="AC58" s="158"/>
      <c r="AD58" s="158"/>
      <c r="AE58" s="158"/>
      <c r="AF58" s="158"/>
      <c r="AG58" s="158"/>
      <c r="AH58" s="158"/>
      <c r="AI58" s="158"/>
      <c r="AJ58" s="158"/>
      <c r="AK58" s="158"/>
      <c r="AL58" s="158"/>
      <c r="AM58" s="158"/>
      <c r="AN58" s="158"/>
      <c r="AO58" s="158"/>
      <c r="AP58" s="158"/>
      <c r="AQ58" s="158"/>
      <c r="AR58" s="158"/>
      <c r="AS58" s="158"/>
      <c r="AT58" s="158"/>
      <c r="AU58" s="158"/>
    </row>
    <row r="59" spans="2:47" ht="13" x14ac:dyDescent="0.3">
      <c r="B59" s="312" t="s">
        <v>124</v>
      </c>
      <c r="C59" s="313"/>
      <c r="D59" s="313"/>
      <c r="E59" s="314"/>
      <c r="F59" s="199" t="s">
        <v>102</v>
      </c>
      <c r="H59" s="159"/>
      <c r="I59" s="159"/>
      <c r="J59" s="160"/>
      <c r="K59" s="160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  <c r="Y59" s="158"/>
      <c r="Z59" s="158"/>
      <c r="AA59" s="158"/>
      <c r="AB59" s="158"/>
      <c r="AC59" s="158"/>
      <c r="AD59" s="158"/>
      <c r="AE59" s="158"/>
      <c r="AF59" s="158"/>
      <c r="AG59" s="158"/>
      <c r="AH59" s="158"/>
      <c r="AI59" s="158"/>
      <c r="AJ59" s="158"/>
      <c r="AK59" s="158"/>
      <c r="AL59" s="158"/>
      <c r="AM59" s="158"/>
      <c r="AN59" s="158"/>
      <c r="AO59" s="158"/>
      <c r="AP59" s="158"/>
      <c r="AQ59" s="158"/>
      <c r="AR59" s="158"/>
      <c r="AS59" s="158"/>
      <c r="AT59" s="158"/>
      <c r="AU59" s="158"/>
    </row>
    <row r="60" spans="2:47" ht="12.75" customHeight="1" x14ac:dyDescent="0.25">
      <c r="B60" s="178" t="s">
        <v>64</v>
      </c>
      <c r="C60" s="324" t="s">
        <v>125</v>
      </c>
      <c r="D60" s="324"/>
      <c r="E60" s="264"/>
      <c r="F60" s="174"/>
      <c r="H60" s="159"/>
      <c r="I60" s="159"/>
      <c r="J60" s="160"/>
      <c r="K60" s="160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  <c r="Y60" s="158"/>
      <c r="Z60" s="158"/>
      <c r="AA60" s="158"/>
      <c r="AB60" s="158"/>
      <c r="AC60" s="158"/>
      <c r="AD60" s="158"/>
      <c r="AE60" s="158"/>
      <c r="AF60" s="158"/>
      <c r="AG60" s="158"/>
      <c r="AH60" s="158"/>
      <c r="AI60" s="158"/>
      <c r="AJ60" s="158"/>
      <c r="AK60" s="158"/>
      <c r="AL60" s="158"/>
      <c r="AM60" s="158"/>
      <c r="AN60" s="158"/>
      <c r="AO60" s="158"/>
      <c r="AP60" s="158"/>
      <c r="AQ60" s="158"/>
      <c r="AR60" s="158"/>
      <c r="AS60" s="158"/>
      <c r="AT60" s="158"/>
      <c r="AU60" s="158"/>
    </row>
    <row r="61" spans="2:47" ht="13" x14ac:dyDescent="0.3">
      <c r="B61" s="180" t="s">
        <v>66</v>
      </c>
      <c r="C61" s="315" t="s">
        <v>126</v>
      </c>
      <c r="D61" s="316"/>
      <c r="E61" s="174"/>
      <c r="F61" s="174"/>
      <c r="H61" s="83" t="s">
        <v>127</v>
      </c>
      <c r="I61" s="159"/>
      <c r="J61" s="160"/>
      <c r="K61" s="160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  <c r="Y61" s="158"/>
      <c r="Z61" s="158"/>
      <c r="AA61" s="158"/>
      <c r="AB61" s="158"/>
      <c r="AC61" s="158"/>
      <c r="AD61" s="158"/>
      <c r="AE61" s="158"/>
      <c r="AF61" s="158"/>
      <c r="AG61" s="158"/>
      <c r="AH61" s="158"/>
      <c r="AI61" s="158"/>
      <c r="AJ61" s="158"/>
      <c r="AK61" s="158"/>
      <c r="AL61" s="158"/>
      <c r="AM61" s="158"/>
      <c r="AN61" s="158"/>
      <c r="AO61" s="158"/>
      <c r="AP61" s="158"/>
      <c r="AQ61" s="158"/>
      <c r="AR61" s="158"/>
      <c r="AS61" s="158"/>
      <c r="AT61" s="158"/>
      <c r="AU61" s="158"/>
    </row>
    <row r="62" spans="2:47" ht="13" x14ac:dyDescent="0.3">
      <c r="B62" s="180" t="s">
        <v>69</v>
      </c>
      <c r="C62" s="285" t="s">
        <v>128</v>
      </c>
      <c r="D62" s="286"/>
      <c r="E62" s="174"/>
      <c r="F62" s="174">
        <f>E62</f>
        <v>0</v>
      </c>
      <c r="H62" s="83" t="s">
        <v>127</v>
      </c>
      <c r="I62" s="159"/>
      <c r="J62" s="160"/>
      <c r="K62" s="160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  <c r="Y62" s="158"/>
      <c r="Z62" s="158"/>
      <c r="AA62" s="158"/>
      <c r="AB62" s="158"/>
      <c r="AC62" s="158"/>
      <c r="AD62" s="158"/>
      <c r="AE62" s="158"/>
      <c r="AF62" s="158"/>
      <c r="AG62" s="158"/>
      <c r="AH62" s="158"/>
      <c r="AI62" s="158"/>
      <c r="AJ62" s="158"/>
      <c r="AK62" s="158"/>
      <c r="AL62" s="158"/>
      <c r="AM62" s="158"/>
      <c r="AN62" s="158"/>
      <c r="AO62" s="158"/>
      <c r="AP62" s="158"/>
      <c r="AQ62" s="158"/>
      <c r="AR62" s="158"/>
      <c r="AS62" s="158"/>
      <c r="AT62" s="158"/>
      <c r="AU62" s="158"/>
    </row>
    <row r="63" spans="2:47" ht="13" x14ac:dyDescent="0.3">
      <c r="B63" s="180" t="s">
        <v>72</v>
      </c>
      <c r="C63" s="285" t="s">
        <v>129</v>
      </c>
      <c r="D63" s="286"/>
      <c r="E63" s="174"/>
      <c r="F63" s="174">
        <f t="shared" ref="F63:F64" si="8">E63</f>
        <v>0</v>
      </c>
      <c r="H63" s="83" t="s">
        <v>127</v>
      </c>
      <c r="I63" s="159"/>
      <c r="J63" s="160"/>
      <c r="K63" s="160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  <c r="Y63" s="158"/>
      <c r="Z63" s="158"/>
      <c r="AA63" s="158"/>
      <c r="AB63" s="158"/>
      <c r="AC63" s="158"/>
      <c r="AD63" s="158"/>
      <c r="AE63" s="158"/>
      <c r="AF63" s="158"/>
      <c r="AG63" s="158"/>
      <c r="AH63" s="158"/>
      <c r="AI63" s="158"/>
      <c r="AJ63" s="158"/>
      <c r="AK63" s="158"/>
      <c r="AL63" s="158"/>
      <c r="AM63" s="158"/>
      <c r="AN63" s="158"/>
      <c r="AO63" s="158"/>
      <c r="AP63" s="158"/>
      <c r="AQ63" s="158"/>
      <c r="AR63" s="158"/>
      <c r="AS63" s="158"/>
      <c r="AT63" s="158"/>
      <c r="AU63" s="158"/>
    </row>
    <row r="64" spans="2:47" ht="13" x14ac:dyDescent="0.3">
      <c r="B64" s="180" t="s">
        <v>97</v>
      </c>
      <c r="C64" s="285" t="s">
        <v>130</v>
      </c>
      <c r="D64" s="286"/>
      <c r="E64" s="174"/>
      <c r="F64" s="174">
        <f t="shared" si="8"/>
        <v>0</v>
      </c>
      <c r="H64" s="83" t="s">
        <v>127</v>
      </c>
      <c r="I64" s="159"/>
      <c r="J64" s="160"/>
      <c r="K64" s="160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  <c r="Y64" s="158"/>
      <c r="Z64" s="158"/>
      <c r="AA64" s="158"/>
      <c r="AB64" s="158"/>
      <c r="AC64" s="158"/>
      <c r="AD64" s="158"/>
      <c r="AE64" s="158"/>
      <c r="AF64" s="158"/>
      <c r="AG64" s="158"/>
      <c r="AH64" s="158"/>
      <c r="AI64" s="158"/>
      <c r="AJ64" s="158"/>
      <c r="AK64" s="158"/>
      <c r="AL64" s="158"/>
      <c r="AM64" s="158"/>
      <c r="AN64" s="158"/>
      <c r="AO64" s="158"/>
      <c r="AP64" s="158"/>
      <c r="AQ64" s="158"/>
      <c r="AR64" s="158"/>
      <c r="AS64" s="158"/>
      <c r="AT64" s="158"/>
      <c r="AU64" s="158"/>
    </row>
    <row r="65" spans="2:47" ht="13" x14ac:dyDescent="0.3">
      <c r="B65" s="180" t="s">
        <v>117</v>
      </c>
      <c r="C65" s="285" t="s">
        <v>131</v>
      </c>
      <c r="D65" s="286"/>
      <c r="E65" s="174"/>
      <c r="F65" s="174">
        <f>E65</f>
        <v>0</v>
      </c>
      <c r="H65" s="83" t="s">
        <v>132</v>
      </c>
      <c r="I65" s="159"/>
      <c r="J65" s="160"/>
      <c r="K65" s="160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  <c r="Y65" s="158"/>
      <c r="Z65" s="158"/>
      <c r="AA65" s="158"/>
      <c r="AB65" s="158"/>
      <c r="AC65" s="158"/>
      <c r="AD65" s="158"/>
      <c r="AE65" s="158"/>
      <c r="AF65" s="158"/>
      <c r="AG65" s="158"/>
      <c r="AH65" s="158"/>
      <c r="AI65" s="158"/>
      <c r="AJ65" s="158"/>
      <c r="AK65" s="158"/>
      <c r="AL65" s="158"/>
      <c r="AM65" s="158"/>
      <c r="AN65" s="158"/>
      <c r="AO65" s="158"/>
      <c r="AP65" s="158"/>
      <c r="AQ65" s="158"/>
      <c r="AR65" s="158"/>
      <c r="AS65" s="158"/>
      <c r="AT65" s="158"/>
      <c r="AU65" s="158"/>
    </row>
    <row r="66" spans="2:47" ht="13" x14ac:dyDescent="0.3">
      <c r="B66" s="180" t="s">
        <v>119</v>
      </c>
      <c r="C66" s="285" t="s">
        <v>133</v>
      </c>
      <c r="D66" s="286"/>
      <c r="E66" s="174"/>
      <c r="F66" s="174"/>
      <c r="H66" s="159"/>
      <c r="I66" s="159"/>
      <c r="J66" s="160"/>
      <c r="K66" s="160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  <c r="Y66" s="158"/>
      <c r="Z66" s="158"/>
      <c r="AA66" s="158"/>
      <c r="AB66" s="158"/>
      <c r="AC66" s="158"/>
      <c r="AD66" s="158"/>
      <c r="AE66" s="158"/>
      <c r="AF66" s="158"/>
      <c r="AG66" s="158"/>
      <c r="AH66" s="158"/>
      <c r="AI66" s="158"/>
      <c r="AJ66" s="158"/>
      <c r="AK66" s="158"/>
      <c r="AL66" s="158"/>
      <c r="AM66" s="158"/>
      <c r="AN66" s="158"/>
      <c r="AO66" s="158"/>
      <c r="AP66" s="158"/>
      <c r="AQ66" s="158"/>
      <c r="AR66" s="158"/>
      <c r="AS66" s="158"/>
      <c r="AT66" s="158"/>
      <c r="AU66" s="158"/>
    </row>
    <row r="67" spans="2:47" ht="13" x14ac:dyDescent="0.3">
      <c r="B67" s="298" t="s">
        <v>134</v>
      </c>
      <c r="C67" s="310"/>
      <c r="D67" s="310"/>
      <c r="E67" s="174"/>
      <c r="F67" s="174">
        <f>SUM(F60:F66)</f>
        <v>0</v>
      </c>
      <c r="H67" s="159"/>
      <c r="I67" s="159"/>
      <c r="J67" s="160"/>
      <c r="K67" s="160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  <c r="Y67" s="158"/>
      <c r="Z67" s="158"/>
      <c r="AA67" s="158"/>
      <c r="AB67" s="158"/>
      <c r="AC67" s="158"/>
      <c r="AD67" s="158"/>
      <c r="AE67" s="158"/>
      <c r="AF67" s="158"/>
      <c r="AG67" s="158"/>
      <c r="AH67" s="158"/>
      <c r="AI67" s="158"/>
      <c r="AJ67" s="158"/>
      <c r="AK67" s="158"/>
      <c r="AL67" s="158"/>
      <c r="AM67" s="158"/>
      <c r="AN67" s="158"/>
      <c r="AO67" s="158"/>
      <c r="AP67" s="158"/>
      <c r="AQ67" s="158"/>
      <c r="AR67" s="158"/>
      <c r="AS67" s="158"/>
      <c r="AT67" s="158"/>
      <c r="AU67" s="158"/>
    </row>
    <row r="68" spans="2:47" x14ac:dyDescent="0.25">
      <c r="B68" s="299"/>
      <c r="C68" s="299"/>
      <c r="D68" s="299"/>
      <c r="E68" s="299"/>
      <c r="F68" s="299"/>
      <c r="H68" s="159"/>
      <c r="I68" s="159"/>
      <c r="J68" s="160"/>
      <c r="K68" s="160"/>
      <c r="L68" s="158"/>
      <c r="M68" s="158"/>
      <c r="N68" s="158"/>
      <c r="O68" s="158"/>
      <c r="P68" s="158"/>
      <c r="Q68" s="158"/>
      <c r="R68" s="158"/>
      <c r="S68" s="158"/>
      <c r="T68" s="158"/>
      <c r="U68" s="158"/>
      <c r="V68" s="158"/>
      <c r="W68" s="158"/>
      <c r="X68" s="158"/>
      <c r="Y68" s="158"/>
      <c r="Z68" s="158"/>
      <c r="AA68" s="158"/>
      <c r="AB68" s="158"/>
      <c r="AC68" s="158"/>
      <c r="AD68" s="158"/>
      <c r="AE68" s="158"/>
      <c r="AF68" s="158"/>
      <c r="AG68" s="158"/>
      <c r="AH68" s="158"/>
      <c r="AI68" s="158"/>
      <c r="AJ68" s="158"/>
      <c r="AK68" s="158"/>
      <c r="AL68" s="158"/>
      <c r="AM68" s="158"/>
      <c r="AN68" s="158"/>
      <c r="AO68" s="158"/>
      <c r="AP68" s="158"/>
      <c r="AQ68" s="158"/>
      <c r="AR68" s="158"/>
      <c r="AS68" s="158"/>
      <c r="AT68" s="158"/>
      <c r="AU68" s="158"/>
    </row>
    <row r="69" spans="2:47" ht="13" x14ac:dyDescent="0.25">
      <c r="B69" s="306" t="s">
        <v>135</v>
      </c>
      <c r="C69" s="307"/>
      <c r="D69" s="307"/>
      <c r="E69" s="307"/>
      <c r="F69" s="308"/>
      <c r="H69" s="159"/>
      <c r="I69" s="159"/>
      <c r="J69" s="160"/>
      <c r="K69" s="160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  <c r="Y69" s="158"/>
      <c r="Z69" s="158"/>
      <c r="AA69" s="158"/>
      <c r="AB69" s="158"/>
      <c r="AC69" s="158"/>
      <c r="AD69" s="158"/>
      <c r="AE69" s="158"/>
      <c r="AF69" s="158"/>
      <c r="AG69" s="158"/>
      <c r="AH69" s="158"/>
      <c r="AI69" s="158"/>
      <c r="AJ69" s="158"/>
      <c r="AK69" s="158"/>
      <c r="AL69" s="158"/>
      <c r="AM69" s="158"/>
      <c r="AN69" s="158"/>
      <c r="AO69" s="158"/>
      <c r="AP69" s="158"/>
      <c r="AQ69" s="158"/>
      <c r="AR69" s="158"/>
      <c r="AS69" s="158"/>
      <c r="AT69" s="158"/>
      <c r="AU69" s="158"/>
    </row>
    <row r="70" spans="2:47" ht="13" x14ac:dyDescent="0.3">
      <c r="B70" s="293" t="s">
        <v>136</v>
      </c>
      <c r="C70" s="293"/>
      <c r="D70" s="293"/>
      <c r="E70" s="293"/>
      <c r="F70" s="200" t="s">
        <v>102</v>
      </c>
      <c r="H70" s="159"/>
      <c r="I70" s="159"/>
      <c r="J70" s="160"/>
      <c r="K70" s="160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  <c r="Y70" s="158"/>
      <c r="Z70" s="158"/>
      <c r="AA70" s="158"/>
      <c r="AB70" s="158"/>
      <c r="AC70" s="158"/>
      <c r="AD70" s="158"/>
      <c r="AE70" s="158"/>
      <c r="AF70" s="158"/>
      <c r="AG70" s="158"/>
      <c r="AH70" s="158"/>
      <c r="AI70" s="158"/>
      <c r="AJ70" s="158"/>
      <c r="AK70" s="158"/>
      <c r="AL70" s="158"/>
      <c r="AM70" s="158"/>
      <c r="AN70" s="158"/>
      <c r="AO70" s="158"/>
      <c r="AP70" s="158"/>
      <c r="AQ70" s="158"/>
      <c r="AR70" s="158"/>
      <c r="AS70" s="158"/>
      <c r="AT70" s="158"/>
      <c r="AU70" s="158"/>
    </row>
    <row r="71" spans="2:47" ht="13" x14ac:dyDescent="0.3">
      <c r="B71" s="180" t="s">
        <v>137</v>
      </c>
      <c r="C71" s="296" t="s">
        <v>138</v>
      </c>
      <c r="D71" s="296"/>
      <c r="E71" s="297"/>
      <c r="F71" s="174">
        <f>F36</f>
        <v>0</v>
      </c>
      <c r="H71" s="159"/>
      <c r="I71" s="159"/>
      <c r="J71" s="160"/>
      <c r="K71" s="160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  <c r="Y71" s="158"/>
      <c r="Z71" s="158"/>
      <c r="AA71" s="158"/>
      <c r="AB71" s="158"/>
      <c r="AC71" s="158"/>
      <c r="AD71" s="158"/>
      <c r="AE71" s="158"/>
      <c r="AF71" s="158"/>
      <c r="AG71" s="158"/>
      <c r="AH71" s="158"/>
      <c r="AI71" s="158"/>
      <c r="AJ71" s="158"/>
      <c r="AK71" s="158"/>
      <c r="AL71" s="158"/>
      <c r="AM71" s="158"/>
      <c r="AN71" s="158"/>
      <c r="AO71" s="158"/>
      <c r="AP71" s="158"/>
      <c r="AQ71" s="158"/>
      <c r="AR71" s="158"/>
      <c r="AS71" s="158"/>
      <c r="AT71" s="158"/>
      <c r="AU71" s="158"/>
    </row>
    <row r="72" spans="2:47" ht="13" x14ac:dyDescent="0.3">
      <c r="B72" s="180" t="s">
        <v>139</v>
      </c>
      <c r="C72" s="296" t="s">
        <v>140</v>
      </c>
      <c r="D72" s="296"/>
      <c r="E72" s="297"/>
      <c r="F72" s="174">
        <f>F57</f>
        <v>0</v>
      </c>
      <c r="H72" s="159"/>
      <c r="I72" s="159"/>
      <c r="J72" s="160"/>
      <c r="K72" s="160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  <c r="Y72" s="158"/>
      <c r="Z72" s="158"/>
      <c r="AA72" s="158"/>
      <c r="AB72" s="158"/>
      <c r="AC72" s="158"/>
      <c r="AD72" s="158"/>
      <c r="AE72" s="158"/>
      <c r="AF72" s="158"/>
      <c r="AG72" s="158"/>
      <c r="AH72" s="158"/>
      <c r="AI72" s="158"/>
      <c r="AJ72" s="158"/>
      <c r="AK72" s="158"/>
      <c r="AL72" s="158"/>
      <c r="AM72" s="158"/>
      <c r="AN72" s="158"/>
      <c r="AO72" s="158"/>
      <c r="AP72" s="158"/>
      <c r="AQ72" s="158"/>
      <c r="AR72" s="158"/>
      <c r="AS72" s="158"/>
      <c r="AT72" s="158"/>
      <c r="AU72" s="158"/>
    </row>
    <row r="73" spans="2:47" ht="13" x14ac:dyDescent="0.3">
      <c r="B73" s="180" t="s">
        <v>141</v>
      </c>
      <c r="C73" s="296" t="s">
        <v>142</v>
      </c>
      <c r="D73" s="296"/>
      <c r="E73" s="297"/>
      <c r="F73" s="174">
        <f>F67</f>
        <v>0</v>
      </c>
      <c r="H73" s="159"/>
      <c r="I73" s="201"/>
      <c r="J73" s="201"/>
      <c r="K73" s="201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  <c r="Y73" s="158"/>
      <c r="Z73" s="158"/>
      <c r="AA73" s="158"/>
      <c r="AB73" s="158"/>
      <c r="AC73" s="158"/>
      <c r="AD73" s="158"/>
      <c r="AE73" s="158"/>
      <c r="AF73" s="158"/>
      <c r="AG73" s="158"/>
      <c r="AH73" s="158"/>
      <c r="AI73" s="158"/>
      <c r="AJ73" s="158"/>
      <c r="AK73" s="158"/>
      <c r="AL73" s="158"/>
      <c r="AM73" s="158"/>
      <c r="AN73" s="158"/>
      <c r="AO73" s="158"/>
      <c r="AP73" s="158"/>
      <c r="AQ73" s="158"/>
      <c r="AR73" s="158"/>
      <c r="AS73" s="158"/>
      <c r="AT73" s="158"/>
      <c r="AU73" s="158"/>
    </row>
    <row r="74" spans="2:47" ht="13" x14ac:dyDescent="0.3">
      <c r="B74" s="293" t="s">
        <v>143</v>
      </c>
      <c r="C74" s="293"/>
      <c r="D74" s="293"/>
      <c r="E74" s="298"/>
      <c r="F74" s="174">
        <f>SUM(F71:F73)</f>
        <v>0</v>
      </c>
      <c r="H74" s="159"/>
      <c r="I74" s="183"/>
      <c r="J74" s="183"/>
      <c r="K74" s="183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  <c r="Y74" s="158"/>
      <c r="Z74" s="158"/>
      <c r="AA74" s="158"/>
      <c r="AB74" s="158"/>
      <c r="AC74" s="158"/>
      <c r="AD74" s="158"/>
      <c r="AE74" s="158"/>
      <c r="AF74" s="158"/>
      <c r="AG74" s="158"/>
      <c r="AH74" s="158"/>
      <c r="AI74" s="158"/>
      <c r="AJ74" s="158"/>
      <c r="AK74" s="158"/>
      <c r="AL74" s="158"/>
      <c r="AM74" s="158"/>
      <c r="AN74" s="158"/>
      <c r="AO74" s="158"/>
      <c r="AP74" s="158"/>
      <c r="AQ74" s="158"/>
      <c r="AR74" s="158"/>
      <c r="AS74" s="158"/>
      <c r="AT74" s="158"/>
      <c r="AU74" s="158"/>
    </row>
    <row r="75" spans="2:47" ht="13" x14ac:dyDescent="0.3">
      <c r="B75" s="299"/>
      <c r="C75" s="299"/>
      <c r="D75" s="299"/>
      <c r="E75" s="299"/>
      <c r="F75" s="299"/>
      <c r="H75" s="159"/>
      <c r="I75" s="172"/>
      <c r="J75" s="159"/>
      <c r="K75" s="160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  <c r="Y75" s="158"/>
      <c r="Z75" s="158"/>
      <c r="AA75" s="158"/>
      <c r="AB75" s="158"/>
      <c r="AC75" s="158"/>
      <c r="AD75" s="158"/>
      <c r="AE75" s="158"/>
      <c r="AF75" s="158"/>
      <c r="AG75" s="158"/>
      <c r="AH75" s="158"/>
      <c r="AI75" s="158"/>
      <c r="AJ75" s="158"/>
      <c r="AK75" s="158"/>
      <c r="AL75" s="158"/>
      <c r="AM75" s="158"/>
      <c r="AN75" s="158"/>
      <c r="AO75" s="158"/>
      <c r="AP75" s="158"/>
      <c r="AQ75" s="158"/>
      <c r="AR75" s="158"/>
      <c r="AS75" s="158"/>
      <c r="AT75" s="158"/>
      <c r="AU75" s="158"/>
    </row>
    <row r="76" spans="2:47" ht="13" x14ac:dyDescent="0.3">
      <c r="B76" s="300" t="s">
        <v>144</v>
      </c>
      <c r="C76" s="300"/>
      <c r="D76" s="300"/>
      <c r="E76" s="300"/>
      <c r="F76" s="300"/>
      <c r="H76" s="159"/>
      <c r="I76" s="172"/>
      <c r="J76" s="159"/>
      <c r="K76" s="160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58"/>
      <c r="Z76" s="158"/>
      <c r="AA76" s="158"/>
      <c r="AB76" s="158"/>
      <c r="AC76" s="158"/>
      <c r="AD76" s="158"/>
      <c r="AE76" s="158"/>
      <c r="AF76" s="158"/>
      <c r="AG76" s="158"/>
      <c r="AH76" s="158"/>
      <c r="AI76" s="158"/>
      <c r="AJ76" s="158"/>
      <c r="AK76" s="158"/>
      <c r="AL76" s="158"/>
      <c r="AM76" s="158"/>
      <c r="AN76" s="158"/>
      <c r="AO76" s="158"/>
      <c r="AP76" s="158"/>
      <c r="AQ76" s="158"/>
      <c r="AR76" s="158"/>
      <c r="AS76" s="158"/>
      <c r="AT76" s="158"/>
      <c r="AU76" s="158"/>
    </row>
    <row r="77" spans="2:47" ht="13" x14ac:dyDescent="0.3">
      <c r="B77" s="301" t="s">
        <v>145</v>
      </c>
      <c r="C77" s="301"/>
      <c r="D77" s="301"/>
      <c r="E77" s="180" t="s">
        <v>109</v>
      </c>
      <c r="F77" s="200" t="s">
        <v>146</v>
      </c>
      <c r="I77" s="159"/>
      <c r="J77" s="160"/>
      <c r="K77" s="160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  <c r="Y77" s="158"/>
      <c r="Z77" s="158"/>
      <c r="AA77" s="158"/>
      <c r="AB77" s="158"/>
      <c r="AC77" s="158"/>
      <c r="AD77" s="158"/>
      <c r="AE77" s="158"/>
      <c r="AF77" s="158"/>
      <c r="AG77" s="158"/>
      <c r="AH77" s="158"/>
      <c r="AI77" s="158"/>
      <c r="AJ77" s="158"/>
      <c r="AK77" s="158"/>
      <c r="AL77" s="158"/>
      <c r="AM77" s="158"/>
      <c r="AN77" s="158"/>
      <c r="AO77" s="158"/>
      <c r="AP77" s="158"/>
      <c r="AQ77" s="158"/>
      <c r="AR77" s="158"/>
      <c r="AS77" s="158"/>
      <c r="AT77" s="158"/>
      <c r="AU77" s="158"/>
    </row>
    <row r="78" spans="2:47" ht="13" x14ac:dyDescent="0.25">
      <c r="B78" s="168" t="s">
        <v>64</v>
      </c>
      <c r="C78" s="305" t="s">
        <v>147</v>
      </c>
      <c r="D78" s="305"/>
      <c r="E78" s="203">
        <v>4.5999999999999999E-3</v>
      </c>
      <c r="F78" s="174">
        <f>SUM(($F$28+$F$55+$F$71)*E78)</f>
        <v>0</v>
      </c>
      <c r="H78" s="204" t="s">
        <v>148</v>
      </c>
      <c r="I78" s="159"/>
      <c r="J78" s="160"/>
      <c r="K78" s="160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  <c r="Y78" s="158"/>
      <c r="Z78" s="158"/>
      <c r="AA78" s="158"/>
      <c r="AB78" s="158"/>
      <c r="AC78" s="158"/>
      <c r="AD78" s="158"/>
      <c r="AE78" s="158"/>
      <c r="AF78" s="158"/>
      <c r="AG78" s="158"/>
      <c r="AH78" s="158"/>
      <c r="AI78" s="158"/>
      <c r="AJ78" s="158"/>
      <c r="AK78" s="158"/>
      <c r="AL78" s="158"/>
      <c r="AM78" s="158"/>
      <c r="AN78" s="158"/>
      <c r="AO78" s="158"/>
      <c r="AP78" s="158"/>
      <c r="AQ78" s="158"/>
      <c r="AR78" s="158"/>
      <c r="AS78" s="158"/>
      <c r="AT78" s="158"/>
      <c r="AU78" s="158"/>
    </row>
    <row r="79" spans="2:47" ht="13" x14ac:dyDescent="0.25">
      <c r="B79" s="168" t="s">
        <v>66</v>
      </c>
      <c r="C79" s="309" t="s">
        <v>149</v>
      </c>
      <c r="D79" s="309"/>
      <c r="E79" s="203">
        <f>E78*E55</f>
        <v>3.68E-4</v>
      </c>
      <c r="F79" s="205">
        <f>F78*E79</f>
        <v>0</v>
      </c>
      <c r="H79" s="193" t="s">
        <v>150</v>
      </c>
      <c r="I79" s="159"/>
      <c r="J79" s="160"/>
      <c r="K79" s="160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  <c r="Y79" s="158"/>
      <c r="Z79" s="158"/>
      <c r="AA79" s="158"/>
      <c r="AB79" s="158"/>
      <c r="AC79" s="158"/>
      <c r="AD79" s="158"/>
      <c r="AE79" s="158"/>
      <c r="AF79" s="158"/>
      <c r="AG79" s="158"/>
      <c r="AH79" s="158"/>
      <c r="AI79" s="158"/>
      <c r="AJ79" s="158"/>
      <c r="AK79" s="158"/>
      <c r="AL79" s="158"/>
      <c r="AM79" s="158"/>
      <c r="AN79" s="158"/>
      <c r="AO79" s="158"/>
      <c r="AP79" s="158"/>
      <c r="AQ79" s="158"/>
      <c r="AR79" s="158"/>
      <c r="AS79" s="158"/>
      <c r="AT79" s="158"/>
      <c r="AU79" s="158"/>
    </row>
    <row r="80" spans="2:47" ht="13" x14ac:dyDescent="0.25">
      <c r="B80" s="168" t="s">
        <v>69</v>
      </c>
      <c r="C80" s="305" t="s">
        <v>151</v>
      </c>
      <c r="D80" s="305"/>
      <c r="E80" s="203">
        <v>0.02</v>
      </c>
      <c r="F80" s="174">
        <f>($F$71+$F$28)*E80</f>
        <v>0</v>
      </c>
      <c r="H80" s="193" t="s">
        <v>152</v>
      </c>
      <c r="I80" s="159"/>
      <c r="J80" s="160"/>
      <c r="K80" s="160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  <c r="Y80" s="158"/>
      <c r="Z80" s="158"/>
      <c r="AA80" s="158"/>
      <c r="AB80" s="158"/>
      <c r="AC80" s="158"/>
      <c r="AD80" s="158"/>
      <c r="AE80" s="158"/>
      <c r="AF80" s="158"/>
      <c r="AG80" s="158"/>
      <c r="AH80" s="158"/>
      <c r="AI80" s="158"/>
      <c r="AJ80" s="158"/>
      <c r="AK80" s="158"/>
      <c r="AL80" s="158"/>
      <c r="AM80" s="158"/>
      <c r="AN80" s="158"/>
      <c r="AO80" s="158"/>
      <c r="AP80" s="158"/>
      <c r="AQ80" s="158"/>
      <c r="AR80" s="158"/>
      <c r="AS80" s="158"/>
      <c r="AT80" s="158"/>
      <c r="AU80" s="158"/>
    </row>
    <row r="81" spans="2:47" ht="13" x14ac:dyDescent="0.25">
      <c r="B81" s="168" t="s">
        <v>72</v>
      </c>
      <c r="C81" s="305" t="s">
        <v>153</v>
      </c>
      <c r="D81" s="305"/>
      <c r="E81" s="128">
        <v>1.9400000000000001E-2</v>
      </c>
      <c r="F81" s="174">
        <f>($F$74+$F$28)*E81</f>
        <v>0</v>
      </c>
      <c r="H81" s="193" t="s">
        <v>154</v>
      </c>
      <c r="I81" s="159"/>
      <c r="J81" s="160"/>
      <c r="K81" s="160"/>
      <c r="M81" s="158"/>
      <c r="N81" s="158"/>
      <c r="O81" s="158"/>
      <c r="P81" s="158"/>
      <c r="Q81" s="158"/>
      <c r="R81" s="158"/>
      <c r="S81" s="158"/>
      <c r="T81" s="158"/>
      <c r="U81" s="158"/>
      <c r="V81" s="158"/>
      <c r="W81" s="158"/>
      <c r="X81" s="158"/>
      <c r="Y81" s="158"/>
      <c r="Z81" s="158"/>
      <c r="AA81" s="158"/>
      <c r="AB81" s="158"/>
      <c r="AC81" s="158"/>
      <c r="AD81" s="158"/>
      <c r="AE81" s="158"/>
      <c r="AF81" s="158"/>
      <c r="AG81" s="158"/>
      <c r="AH81" s="158"/>
      <c r="AI81" s="158"/>
      <c r="AJ81" s="158"/>
      <c r="AK81" s="158"/>
      <c r="AL81" s="158"/>
      <c r="AM81" s="158"/>
      <c r="AN81" s="158"/>
      <c r="AO81" s="158"/>
      <c r="AP81" s="158"/>
      <c r="AQ81" s="158"/>
      <c r="AR81" s="158"/>
      <c r="AS81" s="158"/>
      <c r="AT81" s="158"/>
      <c r="AU81" s="158"/>
    </row>
    <row r="82" spans="2:47" ht="13" x14ac:dyDescent="0.25">
      <c r="B82" s="168" t="s">
        <v>97</v>
      </c>
      <c r="C82" s="305" t="s">
        <v>155</v>
      </c>
      <c r="D82" s="305"/>
      <c r="E82" s="203">
        <f>E81*E57</f>
        <v>6.5572000000000009E-3</v>
      </c>
      <c r="F82" s="174">
        <f>F81*E82</f>
        <v>0</v>
      </c>
      <c r="H82" s="193" t="s">
        <v>156</v>
      </c>
      <c r="I82" s="159"/>
      <c r="J82" s="160"/>
      <c r="K82" s="160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  <c r="Y82" s="158"/>
      <c r="Z82" s="158"/>
      <c r="AA82" s="158"/>
      <c r="AB82" s="158"/>
      <c r="AC82" s="158"/>
      <c r="AD82" s="158"/>
      <c r="AE82" s="158"/>
      <c r="AF82" s="158"/>
      <c r="AG82" s="158"/>
      <c r="AH82" s="158"/>
      <c r="AI82" s="158"/>
      <c r="AJ82" s="158"/>
      <c r="AK82" s="158"/>
      <c r="AL82" s="158"/>
      <c r="AM82" s="158"/>
      <c r="AN82" s="158"/>
      <c r="AO82" s="158"/>
      <c r="AP82" s="158"/>
      <c r="AQ82" s="158"/>
      <c r="AR82" s="158"/>
      <c r="AS82" s="158"/>
      <c r="AT82" s="158"/>
      <c r="AU82" s="158"/>
    </row>
    <row r="83" spans="2:47" ht="13" x14ac:dyDescent="0.25">
      <c r="B83" s="168" t="s">
        <v>117</v>
      </c>
      <c r="C83" s="305" t="s">
        <v>157</v>
      </c>
      <c r="D83" s="305"/>
      <c r="E83" s="203">
        <v>0.02</v>
      </c>
      <c r="F83" s="174">
        <f>($F$71+$F$28)*E83</f>
        <v>0</v>
      </c>
      <c r="H83" s="121" t="s">
        <v>158</v>
      </c>
      <c r="I83" s="159"/>
      <c r="J83" s="160"/>
      <c r="K83" s="160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  <c r="Y83" s="158"/>
      <c r="Z83" s="158"/>
      <c r="AA83" s="158"/>
      <c r="AB83" s="158"/>
      <c r="AC83" s="158"/>
      <c r="AD83" s="158"/>
      <c r="AE83" s="158"/>
      <c r="AF83" s="158"/>
      <c r="AG83" s="158"/>
      <c r="AH83" s="158"/>
      <c r="AI83" s="158"/>
      <c r="AJ83" s="158"/>
      <c r="AK83" s="158"/>
      <c r="AL83" s="158"/>
      <c r="AM83" s="158"/>
      <c r="AN83" s="158"/>
      <c r="AO83" s="158"/>
      <c r="AP83" s="158"/>
      <c r="AQ83" s="158"/>
      <c r="AR83" s="158"/>
      <c r="AS83" s="158"/>
      <c r="AT83" s="158"/>
      <c r="AU83" s="158"/>
    </row>
    <row r="84" spans="2:47" ht="13" x14ac:dyDescent="0.3">
      <c r="B84" s="293" t="s">
        <v>159</v>
      </c>
      <c r="C84" s="293"/>
      <c r="D84" s="293"/>
      <c r="E84" s="298"/>
      <c r="F84" s="174">
        <f>SUM(F78:F83)</f>
        <v>0</v>
      </c>
      <c r="H84" s="206"/>
      <c r="I84" s="159"/>
      <c r="J84" s="160"/>
      <c r="K84" s="160"/>
      <c r="L84" s="80"/>
      <c r="M84" s="80"/>
      <c r="N84" s="80"/>
      <c r="O84" s="80"/>
      <c r="P84" s="80"/>
      <c r="Q84" s="80"/>
      <c r="R84" s="80"/>
      <c r="S84" s="80"/>
      <c r="T84" s="158"/>
      <c r="U84" s="158"/>
      <c r="V84" s="158"/>
      <c r="W84" s="158"/>
      <c r="X84" s="158"/>
      <c r="Y84" s="158"/>
      <c r="Z84" s="158"/>
      <c r="AA84" s="158"/>
      <c r="AB84" s="158"/>
      <c r="AC84" s="158"/>
      <c r="AD84" s="158"/>
      <c r="AE84" s="158"/>
      <c r="AF84" s="158"/>
      <c r="AG84" s="158"/>
      <c r="AH84" s="158"/>
      <c r="AI84" s="158"/>
      <c r="AJ84" s="158"/>
      <c r="AK84" s="158"/>
      <c r="AL84" s="158"/>
      <c r="AM84" s="158"/>
      <c r="AN84" s="158"/>
      <c r="AO84" s="158"/>
      <c r="AP84" s="158"/>
      <c r="AQ84" s="158"/>
      <c r="AR84" s="158"/>
      <c r="AS84" s="158"/>
      <c r="AT84" s="158"/>
      <c r="AU84" s="158"/>
    </row>
    <row r="85" spans="2:47" ht="13" x14ac:dyDescent="0.25">
      <c r="B85" s="268" t="s">
        <v>160</v>
      </c>
      <c r="C85" s="268"/>
      <c r="D85" s="268"/>
      <c r="E85" s="268"/>
      <c r="F85" s="268"/>
      <c r="H85" s="206"/>
      <c r="I85" s="159"/>
      <c r="J85" s="160"/>
      <c r="K85" s="160"/>
      <c r="L85" s="80"/>
      <c r="M85" s="80"/>
      <c r="N85" s="80"/>
      <c r="O85" s="80"/>
      <c r="P85" s="80"/>
      <c r="Q85" s="80"/>
      <c r="R85" s="80"/>
      <c r="S85" s="80"/>
      <c r="T85" s="158"/>
      <c r="U85" s="158"/>
      <c r="V85" s="158"/>
      <c r="W85" s="158"/>
      <c r="X85" s="158"/>
      <c r="Y85" s="158"/>
      <c r="Z85" s="158"/>
      <c r="AA85" s="158"/>
      <c r="AB85" s="158"/>
      <c r="AC85" s="158"/>
      <c r="AD85" s="158"/>
      <c r="AE85" s="158"/>
      <c r="AF85" s="158"/>
      <c r="AG85" s="158"/>
      <c r="AH85" s="158"/>
      <c r="AI85" s="158"/>
      <c r="AJ85" s="158"/>
      <c r="AK85" s="158"/>
      <c r="AL85" s="158"/>
      <c r="AM85" s="158"/>
      <c r="AN85" s="158"/>
      <c r="AO85" s="158"/>
      <c r="AP85" s="158"/>
      <c r="AQ85" s="158"/>
      <c r="AR85" s="158"/>
      <c r="AS85" s="158"/>
      <c r="AT85" s="158"/>
      <c r="AU85" s="158"/>
    </row>
    <row r="86" spans="2:47" ht="13" x14ac:dyDescent="0.3">
      <c r="B86" s="189"/>
      <c r="C86" s="189"/>
      <c r="D86" s="189"/>
      <c r="E86" s="189"/>
      <c r="F86" s="190"/>
      <c r="H86" s="159"/>
      <c r="I86" s="159"/>
      <c r="J86" s="160"/>
      <c r="K86" s="160"/>
      <c r="L86" s="80"/>
      <c r="M86" s="80"/>
      <c r="N86" s="80"/>
      <c r="O86" s="80"/>
      <c r="P86" s="80"/>
      <c r="Q86" s="80"/>
      <c r="R86" s="80"/>
      <c r="S86" s="80"/>
      <c r="T86" s="158"/>
      <c r="U86" s="158"/>
      <c r="V86" s="158"/>
      <c r="W86" s="158"/>
      <c r="X86" s="158"/>
      <c r="Y86" s="158"/>
      <c r="Z86" s="158"/>
      <c r="AA86" s="158"/>
      <c r="AB86" s="158"/>
      <c r="AC86" s="158"/>
      <c r="AD86" s="158"/>
      <c r="AE86" s="158"/>
      <c r="AF86" s="158"/>
      <c r="AG86" s="158"/>
      <c r="AH86" s="158"/>
      <c r="AI86" s="158"/>
      <c r="AJ86" s="158"/>
      <c r="AK86" s="158"/>
      <c r="AL86" s="158"/>
      <c r="AM86" s="158"/>
      <c r="AN86" s="158"/>
      <c r="AO86" s="158"/>
      <c r="AP86" s="158"/>
      <c r="AQ86" s="158"/>
      <c r="AR86" s="158"/>
      <c r="AS86" s="158"/>
      <c r="AT86" s="158"/>
      <c r="AU86" s="158"/>
    </row>
    <row r="87" spans="2:47" ht="13" x14ac:dyDescent="0.25">
      <c r="B87" s="300" t="s">
        <v>161</v>
      </c>
      <c r="C87" s="300"/>
      <c r="D87" s="300"/>
      <c r="E87" s="300"/>
      <c r="F87" s="300"/>
      <c r="H87" s="159"/>
      <c r="I87" s="159"/>
      <c r="J87" s="160"/>
      <c r="K87" s="160"/>
      <c r="L87" s="80"/>
      <c r="M87" s="80"/>
      <c r="N87" s="80"/>
      <c r="O87" s="80"/>
      <c r="P87" s="80"/>
      <c r="Q87" s="80"/>
      <c r="R87" s="80"/>
      <c r="S87" s="80"/>
      <c r="T87" s="158"/>
      <c r="U87" s="158"/>
      <c r="V87" s="158"/>
      <c r="W87" s="158"/>
      <c r="X87" s="158"/>
      <c r="Y87" s="158"/>
      <c r="Z87" s="158"/>
      <c r="AA87" s="158"/>
      <c r="AB87" s="158"/>
      <c r="AC87" s="158"/>
      <c r="AD87" s="158"/>
      <c r="AE87" s="158"/>
      <c r="AF87" s="158"/>
      <c r="AG87" s="158"/>
      <c r="AH87" s="158"/>
      <c r="AI87" s="158"/>
      <c r="AJ87" s="158"/>
      <c r="AK87" s="158"/>
      <c r="AL87" s="158"/>
      <c r="AM87" s="158"/>
      <c r="AN87" s="158"/>
      <c r="AO87" s="158"/>
      <c r="AP87" s="158"/>
      <c r="AQ87" s="158"/>
      <c r="AR87" s="158"/>
      <c r="AS87" s="158"/>
      <c r="AT87" s="158"/>
      <c r="AU87" s="158"/>
    </row>
    <row r="88" spans="2:47" ht="13" x14ac:dyDescent="0.3">
      <c r="B88" s="301" t="s">
        <v>162</v>
      </c>
      <c r="C88" s="301"/>
      <c r="D88" s="301"/>
      <c r="E88" s="180" t="s">
        <v>109</v>
      </c>
      <c r="F88" s="179" t="s">
        <v>102</v>
      </c>
      <c r="H88" s="159"/>
      <c r="I88" s="159"/>
      <c r="J88" s="160"/>
      <c r="K88" s="160"/>
      <c r="L88" s="80"/>
      <c r="M88" s="80"/>
      <c r="N88" s="80"/>
      <c r="O88" s="80"/>
      <c r="P88" s="80"/>
      <c r="Q88" s="80"/>
      <c r="R88" s="80"/>
      <c r="S88" s="80"/>
      <c r="T88" s="158"/>
      <c r="U88" s="158"/>
      <c r="V88" s="158"/>
      <c r="W88" s="158"/>
      <c r="X88" s="158"/>
      <c r="Y88" s="158"/>
      <c r="Z88" s="158"/>
      <c r="AA88" s="158"/>
      <c r="AB88" s="158"/>
      <c r="AC88" s="158"/>
      <c r="AD88" s="158"/>
      <c r="AE88" s="158"/>
      <c r="AF88" s="158"/>
      <c r="AG88" s="158"/>
      <c r="AH88" s="158"/>
      <c r="AI88" s="158"/>
      <c r="AJ88" s="158"/>
      <c r="AK88" s="158"/>
      <c r="AL88" s="158"/>
      <c r="AM88" s="158"/>
      <c r="AN88" s="158"/>
      <c r="AO88" s="158"/>
      <c r="AP88" s="158"/>
      <c r="AQ88" s="158"/>
      <c r="AR88" s="158"/>
      <c r="AS88" s="158"/>
      <c r="AT88" s="158"/>
      <c r="AU88" s="158"/>
    </row>
    <row r="89" spans="2:47" ht="13" x14ac:dyDescent="0.25">
      <c r="B89" s="168" t="s">
        <v>64</v>
      </c>
      <c r="C89" s="305" t="s">
        <v>163</v>
      </c>
      <c r="D89" s="305"/>
      <c r="E89" s="203"/>
      <c r="F89" s="174">
        <f>((($F$28+$F$74+$F$84)*E89))</f>
        <v>0</v>
      </c>
      <c r="H89" s="159"/>
      <c r="I89" s="159"/>
      <c r="J89" s="160"/>
      <c r="K89" s="160"/>
      <c r="L89" s="80"/>
      <c r="M89" s="80"/>
      <c r="N89" s="80"/>
      <c r="O89" s="80"/>
      <c r="P89" s="80"/>
      <c r="Q89" s="80"/>
      <c r="R89" s="80"/>
      <c r="S89" s="80"/>
      <c r="T89" s="158"/>
      <c r="U89" s="158"/>
      <c r="V89" s="158"/>
      <c r="W89" s="158"/>
      <c r="X89" s="158"/>
      <c r="Y89" s="158"/>
      <c r="Z89" s="158"/>
      <c r="AA89" s="158"/>
      <c r="AB89" s="158"/>
      <c r="AC89" s="158"/>
      <c r="AD89" s="158"/>
      <c r="AE89" s="158"/>
      <c r="AF89" s="158"/>
      <c r="AG89" s="158"/>
      <c r="AH89" s="158"/>
      <c r="AI89" s="158"/>
      <c r="AJ89" s="158"/>
      <c r="AK89" s="158"/>
      <c r="AL89" s="158"/>
      <c r="AM89" s="158"/>
      <c r="AN89" s="158"/>
      <c r="AO89" s="158"/>
      <c r="AP89" s="158"/>
      <c r="AQ89" s="158"/>
      <c r="AR89" s="158"/>
      <c r="AS89" s="158"/>
      <c r="AT89" s="158"/>
      <c r="AU89" s="158"/>
    </row>
    <row r="90" spans="2:47" ht="13" x14ac:dyDescent="0.25">
      <c r="B90" s="168" t="s">
        <v>66</v>
      </c>
      <c r="C90" s="309" t="s">
        <v>164</v>
      </c>
      <c r="D90" s="309"/>
      <c r="E90" s="203"/>
      <c r="F90" s="174">
        <f>((($F$28+$F$74+$F$84)*E90))</f>
        <v>0</v>
      </c>
      <c r="H90" s="159"/>
      <c r="I90" s="159"/>
      <c r="J90" s="160"/>
      <c r="K90" s="160"/>
      <c r="L90" s="80"/>
      <c r="M90" s="80"/>
      <c r="N90" s="80"/>
      <c r="O90" s="80"/>
      <c r="P90" s="80"/>
      <c r="Q90" s="80"/>
      <c r="R90" s="80"/>
      <c r="S90" s="80"/>
      <c r="T90" s="158"/>
      <c r="U90" s="158"/>
      <c r="V90" s="158"/>
      <c r="W90" s="158"/>
      <c r="X90" s="158"/>
      <c r="Y90" s="158"/>
      <c r="Z90" s="158"/>
      <c r="AA90" s="158"/>
      <c r="AB90" s="158"/>
      <c r="AC90" s="158"/>
      <c r="AD90" s="158"/>
      <c r="AE90" s="158"/>
      <c r="AF90" s="158"/>
      <c r="AG90" s="158"/>
      <c r="AH90" s="158"/>
      <c r="AI90" s="158"/>
      <c r="AJ90" s="158"/>
      <c r="AK90" s="158"/>
      <c r="AL90" s="158"/>
      <c r="AM90" s="158"/>
      <c r="AN90" s="158"/>
      <c r="AO90" s="158"/>
      <c r="AP90" s="158"/>
      <c r="AQ90" s="158"/>
      <c r="AR90" s="158"/>
      <c r="AS90" s="158"/>
      <c r="AT90" s="158"/>
      <c r="AU90" s="158"/>
    </row>
    <row r="91" spans="2:47" ht="13" x14ac:dyDescent="0.25">
      <c r="B91" s="168" t="s">
        <v>69</v>
      </c>
      <c r="C91" s="305" t="s">
        <v>165</v>
      </c>
      <c r="D91" s="305"/>
      <c r="E91" s="203"/>
      <c r="F91" s="174">
        <f t="shared" ref="F91:F93" si="9">((($F$28+$F$74+$F$84)*E91))</f>
        <v>0</v>
      </c>
      <c r="H91" s="24" t="s">
        <v>166</v>
      </c>
      <c r="I91" s="159"/>
      <c r="J91" s="160"/>
      <c r="K91" s="160"/>
      <c r="L91" s="80"/>
      <c r="M91" s="80"/>
      <c r="N91" s="80"/>
      <c r="O91" s="80"/>
      <c r="P91" s="80"/>
      <c r="Q91" s="80"/>
      <c r="R91" s="80"/>
      <c r="S91" s="80"/>
      <c r="T91" s="158"/>
      <c r="U91" s="158"/>
      <c r="V91" s="158"/>
      <c r="W91" s="158"/>
      <c r="X91" s="158"/>
      <c r="Y91" s="158"/>
      <c r="Z91" s="158"/>
      <c r="AA91" s="158"/>
      <c r="AB91" s="158"/>
      <c r="AC91" s="158"/>
      <c r="AD91" s="158"/>
      <c r="AE91" s="158"/>
      <c r="AF91" s="158"/>
      <c r="AG91" s="158"/>
      <c r="AH91" s="158"/>
      <c r="AI91" s="158"/>
      <c r="AJ91" s="158"/>
      <c r="AK91" s="158"/>
      <c r="AL91" s="158"/>
      <c r="AM91" s="158"/>
      <c r="AN91" s="158"/>
      <c r="AO91" s="158"/>
      <c r="AP91" s="158"/>
      <c r="AQ91" s="158"/>
      <c r="AR91" s="158"/>
      <c r="AS91" s="158"/>
      <c r="AT91" s="158"/>
      <c r="AU91" s="158"/>
    </row>
    <row r="92" spans="2:47" ht="13" x14ac:dyDescent="0.25">
      <c r="B92" s="168" t="s">
        <v>72</v>
      </c>
      <c r="C92" s="305" t="s">
        <v>167</v>
      </c>
      <c r="D92" s="305"/>
      <c r="E92" s="203"/>
      <c r="F92" s="174">
        <f t="shared" si="9"/>
        <v>0</v>
      </c>
      <c r="H92" s="24" t="s">
        <v>168</v>
      </c>
      <c r="I92" s="159"/>
      <c r="J92" s="160"/>
      <c r="K92" s="160"/>
      <c r="L92" s="80"/>
      <c r="M92" s="80"/>
      <c r="N92" s="80"/>
      <c r="O92" s="80"/>
      <c r="P92" s="80"/>
      <c r="Q92" s="80"/>
      <c r="R92" s="80"/>
      <c r="S92" s="80"/>
      <c r="T92" s="158"/>
      <c r="U92" s="158"/>
      <c r="V92" s="158"/>
      <c r="W92" s="158"/>
      <c r="X92" s="158"/>
      <c r="Y92" s="158"/>
      <c r="Z92" s="158"/>
      <c r="AA92" s="158"/>
      <c r="AB92" s="158"/>
      <c r="AC92" s="158"/>
      <c r="AD92" s="158"/>
      <c r="AE92" s="158"/>
      <c r="AF92" s="158"/>
      <c r="AG92" s="158"/>
      <c r="AH92" s="158"/>
      <c r="AI92" s="158"/>
      <c r="AJ92" s="158"/>
      <c r="AK92" s="158"/>
      <c r="AL92" s="158"/>
      <c r="AM92" s="158"/>
      <c r="AN92" s="158"/>
      <c r="AO92" s="158"/>
      <c r="AP92" s="158"/>
      <c r="AQ92" s="158"/>
      <c r="AR92" s="158"/>
      <c r="AS92" s="158"/>
      <c r="AT92" s="158"/>
      <c r="AU92" s="158"/>
    </row>
    <row r="93" spans="2:47" ht="13" x14ac:dyDescent="0.25">
      <c r="B93" s="168" t="s">
        <v>97</v>
      </c>
      <c r="C93" s="305" t="s">
        <v>169</v>
      </c>
      <c r="D93" s="305"/>
      <c r="E93" s="203"/>
      <c r="F93" s="174">
        <f t="shared" si="9"/>
        <v>0</v>
      </c>
      <c r="H93" s="159"/>
      <c r="I93" s="159"/>
      <c r="J93" s="160"/>
      <c r="K93" s="160"/>
      <c r="L93" s="80"/>
      <c r="M93" s="80"/>
      <c r="N93" s="80"/>
      <c r="O93" s="80"/>
      <c r="P93" s="80"/>
      <c r="Q93" s="80"/>
      <c r="R93" s="80"/>
      <c r="S93" s="80"/>
      <c r="T93" s="158"/>
      <c r="U93" s="158"/>
      <c r="V93" s="158"/>
      <c r="W93" s="158"/>
      <c r="X93" s="158"/>
      <c r="Y93" s="158"/>
      <c r="Z93" s="158"/>
      <c r="AA93" s="158"/>
      <c r="AB93" s="158"/>
      <c r="AC93" s="158"/>
      <c r="AD93" s="158"/>
      <c r="AE93" s="158"/>
      <c r="AF93" s="158"/>
      <c r="AG93" s="158"/>
      <c r="AH93" s="158"/>
      <c r="AI93" s="158"/>
      <c r="AJ93" s="158"/>
      <c r="AK93" s="158"/>
      <c r="AL93" s="158"/>
      <c r="AM93" s="158"/>
      <c r="AN93" s="158"/>
      <c r="AO93" s="158"/>
      <c r="AP93" s="158"/>
      <c r="AQ93" s="158"/>
      <c r="AR93" s="158"/>
      <c r="AS93" s="158"/>
      <c r="AT93" s="158"/>
    </row>
    <row r="94" spans="2:47" ht="13" x14ac:dyDescent="0.25">
      <c r="B94" s="168" t="s">
        <v>117</v>
      </c>
      <c r="C94" s="309" t="s">
        <v>170</v>
      </c>
      <c r="D94" s="309"/>
      <c r="E94" s="203"/>
      <c r="F94" s="174">
        <f t="shared" ref="F94" si="10">SUM(($F$28+$F$74+$F$57)*E94)</f>
        <v>0</v>
      </c>
      <c r="H94" s="159" t="s">
        <v>171</v>
      </c>
      <c r="I94" s="159"/>
      <c r="J94" s="160"/>
      <c r="K94" s="160"/>
      <c r="L94" s="80"/>
      <c r="M94" s="80"/>
      <c r="N94" s="80"/>
      <c r="O94" s="80"/>
      <c r="P94" s="80"/>
      <c r="Q94" s="80"/>
      <c r="R94" s="80"/>
      <c r="S94" s="80"/>
      <c r="T94" s="158"/>
      <c r="U94" s="158"/>
      <c r="V94" s="158"/>
      <c r="W94" s="158"/>
      <c r="X94" s="158"/>
      <c r="Y94" s="158"/>
      <c r="Z94" s="158"/>
      <c r="AA94" s="158"/>
      <c r="AB94" s="158"/>
      <c r="AC94" s="158"/>
      <c r="AD94" s="158"/>
      <c r="AE94" s="158"/>
      <c r="AF94" s="158"/>
      <c r="AG94" s="158"/>
      <c r="AH94" s="158"/>
      <c r="AI94" s="158"/>
      <c r="AJ94" s="158"/>
      <c r="AK94" s="158"/>
      <c r="AL94" s="158"/>
      <c r="AM94" s="158"/>
      <c r="AN94" s="158"/>
      <c r="AO94" s="158"/>
      <c r="AP94" s="158"/>
      <c r="AQ94" s="158"/>
      <c r="AR94" s="158"/>
      <c r="AS94" s="158"/>
      <c r="AT94" s="158"/>
    </row>
    <row r="95" spans="2:47" ht="13" x14ac:dyDescent="0.3">
      <c r="B95" s="293" t="s">
        <v>172</v>
      </c>
      <c r="C95" s="293"/>
      <c r="D95" s="293"/>
      <c r="E95" s="298"/>
      <c r="F95" s="174">
        <f>SUM(F89:F94)</f>
        <v>0</v>
      </c>
      <c r="H95" s="159"/>
      <c r="I95" s="159"/>
      <c r="J95" s="160"/>
      <c r="K95" s="160"/>
      <c r="L95" s="80"/>
      <c r="M95" s="80"/>
      <c r="N95" s="80"/>
      <c r="O95" s="80"/>
      <c r="P95" s="80"/>
      <c r="Q95" s="80"/>
      <c r="R95" s="80"/>
      <c r="S95" s="80"/>
      <c r="T95" s="158"/>
      <c r="U95" s="158"/>
      <c r="V95" s="158"/>
      <c r="W95" s="158"/>
      <c r="X95" s="158"/>
      <c r="Y95" s="158"/>
      <c r="Z95" s="158"/>
      <c r="AA95" s="158"/>
      <c r="AB95" s="158"/>
      <c r="AC95" s="158"/>
      <c r="AD95" s="158"/>
      <c r="AE95" s="158"/>
      <c r="AF95" s="158"/>
      <c r="AG95" s="158"/>
      <c r="AH95" s="158"/>
      <c r="AI95" s="158"/>
      <c r="AJ95" s="158"/>
      <c r="AK95" s="158"/>
      <c r="AL95" s="158"/>
      <c r="AM95" s="158"/>
      <c r="AN95" s="158"/>
      <c r="AO95" s="158"/>
      <c r="AP95" s="158"/>
      <c r="AQ95" s="158"/>
      <c r="AR95" s="158"/>
      <c r="AS95" s="158"/>
      <c r="AT95" s="158"/>
    </row>
    <row r="96" spans="2:47" ht="13" x14ac:dyDescent="0.3">
      <c r="B96" s="189"/>
      <c r="C96" s="189"/>
      <c r="D96" s="189"/>
      <c r="E96" s="189"/>
      <c r="F96" s="191"/>
      <c r="H96" s="159"/>
      <c r="I96" s="159"/>
      <c r="J96" s="160"/>
      <c r="K96" s="160"/>
      <c r="L96" s="80"/>
      <c r="M96" s="80"/>
      <c r="N96" s="80"/>
      <c r="O96" s="80"/>
      <c r="P96" s="80"/>
      <c r="Q96" s="80"/>
      <c r="R96" s="80"/>
      <c r="S96" s="80"/>
      <c r="T96" s="158"/>
      <c r="U96" s="158"/>
      <c r="V96" s="158"/>
      <c r="W96" s="158"/>
      <c r="X96" s="158"/>
      <c r="Y96" s="158"/>
      <c r="Z96" s="158"/>
      <c r="AA96" s="158"/>
      <c r="AB96" s="158"/>
      <c r="AC96" s="158"/>
      <c r="AD96" s="158"/>
      <c r="AE96" s="158"/>
      <c r="AF96" s="158"/>
      <c r="AG96" s="158"/>
      <c r="AH96" s="158"/>
      <c r="AI96" s="158"/>
      <c r="AJ96" s="158"/>
      <c r="AK96" s="158"/>
      <c r="AL96" s="158"/>
      <c r="AM96" s="158"/>
      <c r="AN96" s="158"/>
      <c r="AO96" s="158"/>
      <c r="AP96" s="158"/>
      <c r="AQ96" s="158"/>
      <c r="AR96" s="158"/>
      <c r="AS96" s="158"/>
      <c r="AT96" s="158"/>
    </row>
    <row r="97" spans="2:48" ht="13" x14ac:dyDescent="0.3">
      <c r="B97" s="304" t="s">
        <v>173</v>
      </c>
      <c r="C97" s="304"/>
      <c r="D97" s="304"/>
      <c r="E97" s="207" t="s">
        <v>174</v>
      </c>
      <c r="F97" s="208" t="s">
        <v>146</v>
      </c>
      <c r="H97" s="159"/>
      <c r="I97" s="159"/>
      <c r="J97" s="160"/>
      <c r="K97" s="160"/>
      <c r="L97" s="80"/>
      <c r="M97" s="80"/>
      <c r="N97" s="80"/>
      <c r="O97" s="80"/>
      <c r="P97" s="80"/>
      <c r="Q97" s="80"/>
      <c r="R97" s="80"/>
      <c r="S97" s="80"/>
      <c r="T97" s="158"/>
      <c r="U97" s="158"/>
      <c r="V97" s="158"/>
      <c r="W97" s="158"/>
      <c r="X97" s="158"/>
      <c r="Y97" s="158"/>
      <c r="Z97" s="158"/>
      <c r="AA97" s="158"/>
      <c r="AB97" s="158"/>
      <c r="AC97" s="158"/>
      <c r="AD97" s="158"/>
      <c r="AE97" s="158"/>
      <c r="AF97" s="158"/>
      <c r="AG97" s="158"/>
      <c r="AH97" s="158"/>
      <c r="AI97" s="158"/>
      <c r="AJ97" s="158"/>
      <c r="AK97" s="158"/>
      <c r="AL97" s="158"/>
      <c r="AM97" s="158"/>
      <c r="AN97" s="158"/>
      <c r="AO97" s="158"/>
      <c r="AP97" s="158"/>
      <c r="AQ97" s="158"/>
      <c r="AR97" s="158"/>
      <c r="AS97" s="158"/>
      <c r="AT97" s="158"/>
    </row>
    <row r="98" spans="2:48" ht="13" x14ac:dyDescent="0.25">
      <c r="B98" s="168" t="s">
        <v>64</v>
      </c>
      <c r="C98" s="305" t="s">
        <v>175</v>
      </c>
      <c r="D98" s="305"/>
      <c r="E98" s="209"/>
      <c r="F98" s="210"/>
      <c r="H98" s="136"/>
      <c r="I98" s="159"/>
      <c r="J98" s="160"/>
      <c r="K98" s="160"/>
      <c r="L98" s="80"/>
      <c r="M98" s="80"/>
      <c r="N98" s="80"/>
      <c r="O98" s="80"/>
      <c r="P98" s="80"/>
      <c r="Q98" s="80"/>
      <c r="R98" s="80"/>
      <c r="S98" s="80"/>
      <c r="T98" s="158"/>
      <c r="U98" s="158"/>
      <c r="V98" s="158"/>
      <c r="W98" s="158"/>
      <c r="X98" s="158"/>
      <c r="Y98" s="158"/>
      <c r="Z98" s="158"/>
      <c r="AA98" s="158"/>
      <c r="AB98" s="158"/>
      <c r="AC98" s="158"/>
      <c r="AD98" s="158"/>
      <c r="AE98" s="158"/>
      <c r="AF98" s="158"/>
      <c r="AG98" s="158"/>
      <c r="AH98" s="158"/>
      <c r="AI98" s="158"/>
      <c r="AJ98" s="158"/>
      <c r="AK98" s="158"/>
      <c r="AL98" s="158"/>
      <c r="AM98" s="158"/>
      <c r="AN98" s="158"/>
      <c r="AO98" s="158"/>
      <c r="AP98" s="158"/>
      <c r="AQ98" s="158"/>
      <c r="AR98" s="158"/>
      <c r="AS98" s="158"/>
      <c r="AT98" s="158"/>
      <c r="AU98" s="158"/>
    </row>
    <row r="99" spans="2:48" ht="13" x14ac:dyDescent="0.3">
      <c r="B99" s="293" t="s">
        <v>176</v>
      </c>
      <c r="C99" s="293"/>
      <c r="D99" s="293"/>
      <c r="E99" s="293"/>
      <c r="F99" s="211"/>
      <c r="H99" s="159"/>
      <c r="I99" s="159"/>
      <c r="J99" s="160"/>
      <c r="K99" s="160"/>
      <c r="L99" s="80"/>
      <c r="M99" s="80"/>
      <c r="N99" s="80"/>
      <c r="O99" s="80"/>
      <c r="P99" s="80"/>
      <c r="Q99" s="80"/>
      <c r="R99" s="80"/>
      <c r="S99" s="80"/>
      <c r="T99" s="158"/>
      <c r="U99" s="158"/>
      <c r="V99" s="158"/>
      <c r="W99" s="158"/>
      <c r="X99" s="158"/>
      <c r="Y99" s="158"/>
      <c r="Z99" s="158"/>
      <c r="AA99" s="158"/>
      <c r="AB99" s="158"/>
      <c r="AC99" s="158"/>
      <c r="AD99" s="158"/>
      <c r="AE99" s="158"/>
      <c r="AF99" s="158"/>
      <c r="AG99" s="158"/>
      <c r="AH99" s="158"/>
      <c r="AI99" s="158"/>
      <c r="AJ99" s="158"/>
      <c r="AK99" s="158"/>
      <c r="AL99" s="158"/>
      <c r="AM99" s="158"/>
      <c r="AN99" s="158"/>
      <c r="AO99" s="158"/>
      <c r="AP99" s="158"/>
      <c r="AQ99" s="158"/>
      <c r="AR99" s="158"/>
      <c r="AS99" s="158"/>
      <c r="AT99" s="158"/>
      <c r="AU99" s="158"/>
    </row>
    <row r="100" spans="2:48" ht="13" x14ac:dyDescent="0.3">
      <c r="B100" s="189"/>
      <c r="C100" s="189"/>
      <c r="D100" s="189"/>
      <c r="E100" s="189"/>
      <c r="F100" s="190"/>
      <c r="H100" s="159"/>
      <c r="I100" s="159"/>
      <c r="J100" s="160"/>
      <c r="K100" s="160"/>
      <c r="L100" s="80"/>
      <c r="M100" s="80"/>
      <c r="N100" s="80"/>
      <c r="O100" s="80"/>
      <c r="P100" s="80"/>
      <c r="Q100" s="80"/>
      <c r="R100" s="80"/>
      <c r="S100" s="80"/>
      <c r="T100" s="158"/>
      <c r="U100" s="158"/>
      <c r="V100" s="158"/>
      <c r="W100" s="158"/>
      <c r="X100" s="158"/>
      <c r="Y100" s="158"/>
      <c r="Z100" s="158"/>
      <c r="AA100" s="158"/>
      <c r="AB100" s="158"/>
      <c r="AC100" s="158"/>
      <c r="AD100" s="158"/>
      <c r="AE100" s="158"/>
      <c r="AF100" s="158"/>
      <c r="AG100" s="158"/>
      <c r="AH100" s="158"/>
      <c r="AI100" s="158"/>
      <c r="AJ100" s="158"/>
      <c r="AK100" s="158"/>
      <c r="AL100" s="158"/>
      <c r="AM100" s="158"/>
      <c r="AN100" s="158"/>
      <c r="AO100" s="158"/>
      <c r="AP100" s="158"/>
      <c r="AQ100" s="158"/>
      <c r="AR100" s="158"/>
      <c r="AS100" s="158"/>
      <c r="AT100" s="158"/>
      <c r="AU100" s="158"/>
    </row>
    <row r="101" spans="2:48" ht="13" x14ac:dyDescent="0.25">
      <c r="B101" s="306" t="s">
        <v>177</v>
      </c>
      <c r="C101" s="307"/>
      <c r="D101" s="307"/>
      <c r="E101" s="307"/>
      <c r="F101" s="308"/>
      <c r="H101" s="159"/>
      <c r="I101" s="159"/>
      <c r="J101" s="160"/>
      <c r="K101" s="160"/>
      <c r="L101" s="80"/>
      <c r="M101" s="80"/>
      <c r="N101" s="80"/>
      <c r="O101" s="80"/>
      <c r="P101" s="80"/>
      <c r="Q101" s="80"/>
      <c r="R101" s="80"/>
      <c r="S101" s="80"/>
      <c r="T101" s="158"/>
      <c r="U101" s="158"/>
      <c r="V101" s="158"/>
      <c r="W101" s="158"/>
      <c r="X101" s="158"/>
      <c r="Y101" s="158"/>
      <c r="Z101" s="158"/>
      <c r="AA101" s="158"/>
      <c r="AB101" s="158"/>
      <c r="AC101" s="158"/>
      <c r="AD101" s="158"/>
      <c r="AE101" s="158"/>
      <c r="AF101" s="158"/>
      <c r="AG101" s="158"/>
      <c r="AH101" s="158"/>
      <c r="AI101" s="158"/>
      <c r="AJ101" s="158"/>
      <c r="AK101" s="158"/>
      <c r="AL101" s="158"/>
      <c r="AM101" s="158"/>
      <c r="AN101" s="158"/>
      <c r="AO101" s="158"/>
      <c r="AP101" s="158"/>
      <c r="AQ101" s="158"/>
      <c r="AR101" s="158"/>
      <c r="AS101" s="158"/>
      <c r="AT101" s="158"/>
      <c r="AU101" s="158"/>
    </row>
    <row r="102" spans="2:48" ht="13" x14ac:dyDescent="0.3">
      <c r="B102" s="301" t="s">
        <v>178</v>
      </c>
      <c r="C102" s="301"/>
      <c r="D102" s="301"/>
      <c r="E102" s="301"/>
      <c r="F102" s="200" t="s">
        <v>146</v>
      </c>
      <c r="H102" s="159"/>
      <c r="I102" s="159"/>
      <c r="J102" s="160"/>
      <c r="K102" s="160"/>
      <c r="L102" s="80"/>
      <c r="M102" s="80"/>
      <c r="N102" s="80"/>
      <c r="O102" s="80"/>
      <c r="P102" s="80"/>
      <c r="Q102" s="80"/>
      <c r="R102" s="80"/>
      <c r="S102" s="80"/>
      <c r="T102" s="158"/>
      <c r="U102" s="158"/>
      <c r="V102" s="158"/>
      <c r="W102" s="158"/>
      <c r="X102" s="158"/>
      <c r="Y102" s="158"/>
      <c r="Z102" s="158"/>
      <c r="AA102" s="158"/>
      <c r="AB102" s="158"/>
      <c r="AC102" s="158"/>
      <c r="AD102" s="158"/>
      <c r="AE102" s="158"/>
      <c r="AF102" s="158"/>
      <c r="AG102" s="158"/>
      <c r="AH102" s="158"/>
      <c r="AI102" s="158"/>
      <c r="AJ102" s="158"/>
      <c r="AK102" s="158"/>
      <c r="AL102" s="158"/>
      <c r="AM102" s="158"/>
      <c r="AN102" s="158"/>
      <c r="AO102" s="158"/>
      <c r="AP102" s="158"/>
      <c r="AQ102" s="158"/>
      <c r="AR102" s="158"/>
      <c r="AS102" s="158"/>
      <c r="AT102" s="158"/>
      <c r="AU102" s="158"/>
    </row>
    <row r="103" spans="2:48" ht="13" x14ac:dyDescent="0.3">
      <c r="B103" s="180" t="s">
        <v>179</v>
      </c>
      <c r="C103" s="296" t="s">
        <v>180</v>
      </c>
      <c r="D103" s="296"/>
      <c r="E103" s="297"/>
      <c r="F103" s="174">
        <f>F95</f>
        <v>0</v>
      </c>
      <c r="H103" s="159"/>
      <c r="I103" s="159"/>
      <c r="J103" s="160"/>
      <c r="K103" s="160"/>
      <c r="L103" s="80"/>
      <c r="M103" s="80"/>
      <c r="N103" s="80"/>
      <c r="O103" s="80"/>
      <c r="P103" s="80"/>
      <c r="Q103" s="80"/>
      <c r="R103" s="80"/>
      <c r="S103" s="80"/>
      <c r="T103" s="158"/>
      <c r="U103" s="158"/>
      <c r="V103" s="158"/>
      <c r="W103" s="158"/>
      <c r="X103" s="158"/>
      <c r="Y103" s="158"/>
      <c r="Z103" s="158"/>
      <c r="AA103" s="158"/>
      <c r="AB103" s="158"/>
      <c r="AC103" s="158"/>
      <c r="AD103" s="158"/>
      <c r="AE103" s="158"/>
      <c r="AF103" s="158"/>
      <c r="AG103" s="158"/>
      <c r="AH103" s="158"/>
      <c r="AI103" s="158"/>
      <c r="AJ103" s="158"/>
      <c r="AK103" s="158"/>
      <c r="AL103" s="158"/>
      <c r="AM103" s="158"/>
      <c r="AN103" s="158"/>
      <c r="AO103" s="158"/>
      <c r="AP103" s="158"/>
      <c r="AQ103" s="158"/>
      <c r="AR103" s="158"/>
      <c r="AS103" s="158"/>
      <c r="AT103" s="158"/>
      <c r="AU103" s="158"/>
    </row>
    <row r="104" spans="2:48" ht="13" x14ac:dyDescent="0.3">
      <c r="B104" s="180" t="s">
        <v>181</v>
      </c>
      <c r="C104" s="296" t="s">
        <v>182</v>
      </c>
      <c r="D104" s="296"/>
      <c r="E104" s="297"/>
      <c r="F104" s="174"/>
      <c r="H104" s="159"/>
      <c r="I104" s="159"/>
      <c r="J104" s="160"/>
      <c r="K104" s="160"/>
      <c r="L104" s="80"/>
      <c r="M104" s="80"/>
      <c r="N104" s="80"/>
      <c r="O104" s="80"/>
      <c r="P104" s="80"/>
      <c r="Q104" s="80"/>
      <c r="R104" s="80"/>
      <c r="S104" s="80"/>
      <c r="T104" s="158"/>
      <c r="U104" s="158"/>
      <c r="V104" s="158"/>
      <c r="W104" s="158"/>
      <c r="X104" s="158"/>
      <c r="Y104" s="158"/>
      <c r="Z104" s="158"/>
      <c r="AA104" s="158"/>
      <c r="AB104" s="158"/>
      <c r="AC104" s="158"/>
      <c r="AD104" s="158"/>
      <c r="AE104" s="158"/>
      <c r="AF104" s="158"/>
      <c r="AG104" s="158"/>
      <c r="AH104" s="158"/>
      <c r="AI104" s="158"/>
      <c r="AJ104" s="158"/>
      <c r="AK104" s="158"/>
      <c r="AL104" s="158"/>
      <c r="AM104" s="158"/>
      <c r="AN104" s="158"/>
      <c r="AO104" s="158"/>
      <c r="AP104" s="158"/>
      <c r="AQ104" s="158"/>
      <c r="AR104" s="158"/>
      <c r="AS104" s="158"/>
      <c r="AT104" s="158"/>
      <c r="AU104" s="158"/>
    </row>
    <row r="105" spans="2:48" ht="13" x14ac:dyDescent="0.3">
      <c r="B105" s="293" t="s">
        <v>183</v>
      </c>
      <c r="C105" s="293"/>
      <c r="D105" s="293"/>
      <c r="E105" s="298"/>
      <c r="F105" s="174">
        <f>SUM(F103:F104)</f>
        <v>0</v>
      </c>
      <c r="H105" s="159"/>
      <c r="I105" s="159"/>
      <c r="J105" s="160"/>
      <c r="K105" s="160"/>
      <c r="L105" s="158"/>
      <c r="M105" s="158"/>
      <c r="N105" s="212"/>
      <c r="O105" s="212"/>
      <c r="P105" s="213"/>
      <c r="Q105" s="214"/>
      <c r="R105" s="215"/>
      <c r="S105" s="213"/>
      <c r="T105" s="158"/>
      <c r="U105" s="158"/>
      <c r="V105" s="158"/>
      <c r="W105" s="158"/>
      <c r="X105" s="158"/>
      <c r="Y105" s="158"/>
      <c r="Z105" s="158"/>
      <c r="AA105" s="158"/>
      <c r="AB105" s="158"/>
      <c r="AC105" s="158"/>
      <c r="AD105" s="158"/>
      <c r="AE105" s="158"/>
      <c r="AF105" s="158"/>
      <c r="AG105" s="158"/>
      <c r="AH105" s="158"/>
      <c r="AI105" s="158"/>
      <c r="AJ105" s="158"/>
      <c r="AK105" s="158"/>
      <c r="AL105" s="158"/>
      <c r="AM105" s="158"/>
      <c r="AN105" s="158"/>
      <c r="AO105" s="158"/>
      <c r="AP105" s="158"/>
      <c r="AQ105" s="158"/>
      <c r="AR105" s="158"/>
      <c r="AS105" s="158"/>
      <c r="AT105" s="158"/>
      <c r="AU105" s="158"/>
    </row>
    <row r="106" spans="2:48" ht="13" x14ac:dyDescent="0.3">
      <c r="B106" s="189"/>
      <c r="C106" s="189"/>
      <c r="D106" s="189"/>
      <c r="E106" s="189"/>
      <c r="F106" s="190"/>
      <c r="H106" s="159"/>
      <c r="I106" s="159"/>
      <c r="J106" s="160"/>
      <c r="K106" s="160"/>
      <c r="L106" s="158"/>
      <c r="M106" s="158"/>
      <c r="N106" s="212"/>
      <c r="O106" s="212"/>
      <c r="P106" s="213"/>
      <c r="Q106" s="214"/>
      <c r="R106" s="215"/>
      <c r="S106" s="213"/>
      <c r="T106" s="158"/>
      <c r="U106" s="158"/>
      <c r="V106" s="158"/>
      <c r="W106" s="158"/>
      <c r="X106" s="158"/>
      <c r="Y106" s="158"/>
      <c r="Z106" s="158"/>
      <c r="AA106" s="158"/>
      <c r="AB106" s="158"/>
      <c r="AC106" s="158"/>
      <c r="AD106" s="158"/>
      <c r="AE106" s="158"/>
      <c r="AF106" s="158"/>
      <c r="AG106" s="158"/>
      <c r="AH106" s="158"/>
      <c r="AI106" s="158"/>
      <c r="AJ106" s="158"/>
      <c r="AK106" s="158"/>
      <c r="AL106" s="158"/>
      <c r="AM106" s="158"/>
      <c r="AN106" s="158"/>
      <c r="AO106" s="158"/>
      <c r="AP106" s="158"/>
      <c r="AQ106" s="158"/>
      <c r="AR106" s="158"/>
      <c r="AS106" s="158"/>
      <c r="AT106" s="158"/>
      <c r="AU106" s="158"/>
    </row>
    <row r="107" spans="2:48" x14ac:dyDescent="0.25">
      <c r="B107" s="299"/>
      <c r="C107" s="299"/>
      <c r="D107" s="299"/>
      <c r="E107" s="299"/>
      <c r="F107" s="299"/>
      <c r="H107" s="159"/>
      <c r="I107" s="159"/>
      <c r="J107" s="160"/>
      <c r="K107" s="160"/>
      <c r="L107" s="158"/>
      <c r="M107" s="158"/>
      <c r="N107" s="158"/>
      <c r="O107" s="212"/>
      <c r="P107" s="212"/>
      <c r="Q107" s="213"/>
      <c r="R107" s="214"/>
      <c r="S107" s="215"/>
      <c r="T107" s="213"/>
      <c r="U107" s="158"/>
      <c r="V107" s="158"/>
      <c r="W107" s="158"/>
      <c r="X107" s="158"/>
      <c r="Y107" s="158"/>
      <c r="Z107" s="158"/>
      <c r="AA107" s="158"/>
      <c r="AB107" s="158"/>
      <c r="AC107" s="158"/>
      <c r="AD107" s="158"/>
      <c r="AE107" s="158"/>
      <c r="AF107" s="158"/>
      <c r="AG107" s="158"/>
      <c r="AH107" s="158"/>
      <c r="AI107" s="158"/>
      <c r="AJ107" s="158"/>
      <c r="AK107" s="158"/>
      <c r="AL107" s="158"/>
      <c r="AM107" s="158"/>
      <c r="AN107" s="158"/>
      <c r="AO107" s="158"/>
      <c r="AP107" s="158"/>
      <c r="AQ107" s="158"/>
      <c r="AR107" s="158"/>
      <c r="AS107" s="158"/>
      <c r="AT107" s="158"/>
      <c r="AU107" s="158"/>
      <c r="AV107" s="158"/>
    </row>
    <row r="108" spans="2:48" ht="13" x14ac:dyDescent="0.25">
      <c r="B108" s="300" t="s">
        <v>184</v>
      </c>
      <c r="C108" s="300"/>
      <c r="D108" s="300"/>
      <c r="E108" s="300"/>
      <c r="F108" s="300"/>
      <c r="H108" s="159"/>
      <c r="I108" s="159"/>
      <c r="J108" s="160"/>
      <c r="K108" s="160"/>
      <c r="L108" s="158"/>
      <c r="M108" s="158"/>
      <c r="N108" s="158"/>
      <c r="O108" s="212"/>
      <c r="P108" s="212"/>
      <c r="Q108" s="213"/>
      <c r="R108" s="214"/>
      <c r="S108" s="215"/>
      <c r="T108" s="213"/>
      <c r="U108" s="158"/>
      <c r="V108" s="158"/>
      <c r="W108" s="158"/>
      <c r="X108" s="158"/>
      <c r="Y108" s="158"/>
      <c r="Z108" s="158"/>
      <c r="AA108" s="158"/>
      <c r="AB108" s="158"/>
      <c r="AC108" s="158"/>
      <c r="AD108" s="158"/>
      <c r="AE108" s="158"/>
      <c r="AF108" s="158"/>
      <c r="AG108" s="158"/>
      <c r="AH108" s="158"/>
      <c r="AI108" s="158"/>
      <c r="AJ108" s="158"/>
      <c r="AK108" s="158"/>
      <c r="AL108" s="158"/>
      <c r="AM108" s="158"/>
      <c r="AN108" s="158"/>
      <c r="AO108" s="158"/>
      <c r="AP108" s="158"/>
      <c r="AQ108" s="158"/>
      <c r="AR108" s="158"/>
      <c r="AS108" s="158"/>
      <c r="AT108" s="158"/>
      <c r="AU108" s="158"/>
      <c r="AV108" s="158"/>
    </row>
    <row r="109" spans="2:48" ht="13" x14ac:dyDescent="0.3">
      <c r="B109" s="301" t="s">
        <v>185</v>
      </c>
      <c r="C109" s="301"/>
      <c r="D109" s="301"/>
      <c r="E109" s="301"/>
      <c r="F109" s="216" t="s">
        <v>91</v>
      </c>
      <c r="H109" s="159"/>
      <c r="I109" s="159"/>
      <c r="J109" s="160"/>
      <c r="K109" s="160"/>
      <c r="L109" s="158"/>
      <c r="M109" s="158"/>
      <c r="N109" s="158"/>
      <c r="O109" s="212"/>
      <c r="P109" s="212"/>
      <c r="Q109" s="213"/>
      <c r="R109" s="214"/>
      <c r="S109" s="215"/>
      <c r="T109" s="213"/>
      <c r="U109" s="158"/>
      <c r="V109" s="158"/>
      <c r="W109" s="158"/>
      <c r="X109" s="158"/>
      <c r="Y109" s="158"/>
      <c r="Z109" s="158"/>
      <c r="AA109" s="158"/>
      <c r="AB109" s="158"/>
      <c r="AC109" s="158"/>
      <c r="AD109" s="158"/>
      <c r="AE109" s="158"/>
      <c r="AF109" s="158"/>
      <c r="AG109" s="158"/>
      <c r="AH109" s="158"/>
      <c r="AI109" s="158"/>
      <c r="AJ109" s="158"/>
      <c r="AK109" s="158"/>
      <c r="AL109" s="158"/>
      <c r="AM109" s="158"/>
      <c r="AN109" s="158"/>
      <c r="AO109" s="158"/>
      <c r="AP109" s="158"/>
      <c r="AQ109" s="158"/>
      <c r="AR109" s="158"/>
      <c r="AS109" s="158"/>
      <c r="AT109" s="158"/>
      <c r="AU109" s="158"/>
      <c r="AV109" s="158"/>
    </row>
    <row r="110" spans="2:48" ht="13" x14ac:dyDescent="0.3">
      <c r="B110" s="180" t="s">
        <v>64</v>
      </c>
      <c r="C110" s="296" t="s">
        <v>186</v>
      </c>
      <c r="D110" s="296"/>
      <c r="E110" s="296"/>
      <c r="F110" s="217"/>
      <c r="H110" s="159"/>
      <c r="I110" s="159"/>
      <c r="J110" s="160"/>
      <c r="K110" s="160"/>
      <c r="L110" s="158"/>
      <c r="M110" s="158"/>
      <c r="N110" s="158"/>
      <c r="O110" s="212"/>
      <c r="P110" s="212"/>
      <c r="Q110" s="213"/>
      <c r="R110" s="214"/>
      <c r="S110" s="215"/>
      <c r="T110" s="213"/>
      <c r="U110" s="158"/>
      <c r="V110" s="158"/>
      <c r="W110" s="158"/>
      <c r="X110" s="158"/>
      <c r="Y110" s="158"/>
      <c r="Z110" s="158"/>
      <c r="AA110" s="158"/>
      <c r="AB110" s="158"/>
      <c r="AC110" s="158"/>
      <c r="AD110" s="158"/>
      <c r="AE110" s="158"/>
      <c r="AF110" s="158"/>
      <c r="AG110" s="158"/>
      <c r="AH110" s="158"/>
      <c r="AI110" s="158"/>
      <c r="AJ110" s="158"/>
      <c r="AK110" s="158"/>
      <c r="AL110" s="158"/>
      <c r="AM110" s="158"/>
      <c r="AN110" s="158"/>
      <c r="AO110" s="158"/>
      <c r="AP110" s="158"/>
      <c r="AQ110" s="158"/>
      <c r="AR110" s="158"/>
      <c r="AS110" s="158"/>
      <c r="AT110" s="158"/>
      <c r="AU110" s="158"/>
      <c r="AV110" s="158"/>
    </row>
    <row r="111" spans="2:48" ht="13" x14ac:dyDescent="0.3">
      <c r="B111" s="180" t="s">
        <v>66</v>
      </c>
      <c r="C111" s="296" t="s">
        <v>187</v>
      </c>
      <c r="D111" s="296"/>
      <c r="E111" s="296"/>
      <c r="F111" s="217"/>
      <c r="H111" s="83"/>
      <c r="I111" s="159"/>
      <c r="J111" s="160"/>
      <c r="K111" s="160"/>
      <c r="L111" s="158"/>
      <c r="M111" s="158"/>
      <c r="N111" s="158"/>
      <c r="O111" s="302"/>
      <c r="P111" s="302"/>
      <c r="Q111" s="213"/>
      <c r="R111" s="214"/>
      <c r="S111" s="215"/>
      <c r="T111" s="213"/>
      <c r="U111" s="158"/>
      <c r="V111" s="158"/>
      <c r="W111" s="158"/>
      <c r="X111" s="158"/>
      <c r="Y111" s="158"/>
      <c r="Z111" s="158"/>
      <c r="AA111" s="158"/>
      <c r="AB111" s="158"/>
      <c r="AC111" s="158"/>
      <c r="AD111" s="158"/>
      <c r="AE111" s="158"/>
      <c r="AF111" s="158"/>
      <c r="AG111" s="158"/>
      <c r="AH111" s="158"/>
      <c r="AI111" s="158"/>
      <c r="AJ111" s="158"/>
      <c r="AK111" s="158"/>
      <c r="AL111" s="158"/>
      <c r="AM111" s="158"/>
      <c r="AN111" s="158"/>
      <c r="AO111" s="158"/>
      <c r="AP111" s="158"/>
      <c r="AQ111" s="158"/>
      <c r="AR111" s="158"/>
      <c r="AS111" s="158"/>
      <c r="AT111" s="158"/>
      <c r="AU111" s="158"/>
      <c r="AV111" s="158"/>
    </row>
    <row r="112" spans="2:48" ht="13" x14ac:dyDescent="0.3">
      <c r="B112" s="180" t="s">
        <v>69</v>
      </c>
      <c r="C112" s="297" t="s">
        <v>188</v>
      </c>
      <c r="D112" s="365"/>
      <c r="E112" s="366"/>
      <c r="F112" s="217"/>
      <c r="H112" s="159"/>
      <c r="I112" s="159"/>
      <c r="J112" s="160"/>
      <c r="K112" s="160"/>
      <c r="L112" s="158"/>
      <c r="M112" s="158"/>
      <c r="N112" s="158"/>
      <c r="O112" s="218"/>
      <c r="P112" s="218"/>
      <c r="Q112" s="213"/>
      <c r="R112" s="214"/>
      <c r="S112" s="215"/>
      <c r="T112" s="213"/>
      <c r="U112" s="158"/>
      <c r="V112" s="158"/>
      <c r="W112" s="158"/>
      <c r="X112" s="158"/>
      <c r="Y112" s="158"/>
      <c r="Z112" s="158"/>
      <c r="AA112" s="158"/>
      <c r="AB112" s="158"/>
      <c r="AC112" s="158"/>
      <c r="AD112" s="158"/>
      <c r="AE112" s="158"/>
      <c r="AF112" s="158"/>
      <c r="AG112" s="158"/>
      <c r="AH112" s="158"/>
      <c r="AI112" s="158"/>
      <c r="AJ112" s="158"/>
      <c r="AK112" s="158"/>
      <c r="AL112" s="158"/>
      <c r="AM112" s="158"/>
      <c r="AN112" s="158"/>
      <c r="AO112" s="158"/>
      <c r="AP112" s="158"/>
      <c r="AQ112" s="158"/>
      <c r="AR112" s="158"/>
      <c r="AS112" s="158"/>
      <c r="AT112" s="158"/>
      <c r="AU112" s="158"/>
      <c r="AV112" s="158"/>
    </row>
    <row r="113" spans="2:48" ht="13" x14ac:dyDescent="0.3">
      <c r="B113" s="219" t="s">
        <v>72</v>
      </c>
      <c r="C113" s="296" t="s">
        <v>170</v>
      </c>
      <c r="D113" s="296"/>
      <c r="E113" s="296"/>
      <c r="F113" s="220"/>
      <c r="H113" s="159"/>
      <c r="I113" s="159"/>
      <c r="J113" s="160"/>
      <c r="K113" s="160"/>
      <c r="L113" s="158"/>
      <c r="M113" s="158"/>
      <c r="N113" s="158"/>
      <c r="O113" s="212"/>
      <c r="P113" s="212"/>
      <c r="Q113" s="213"/>
      <c r="R113" s="214"/>
      <c r="S113" s="215"/>
      <c r="T113" s="213"/>
      <c r="U113" s="158"/>
      <c r="V113" s="158"/>
      <c r="W113" s="158"/>
      <c r="X113" s="158"/>
      <c r="Y113" s="158"/>
      <c r="Z113" s="158"/>
      <c r="AA113" s="158"/>
      <c r="AB113" s="158"/>
      <c r="AC113" s="158"/>
      <c r="AD113" s="158"/>
      <c r="AE113" s="158"/>
      <c r="AF113" s="158"/>
      <c r="AG113" s="158"/>
      <c r="AH113" s="158"/>
      <c r="AI113" s="158"/>
      <c r="AJ113" s="158"/>
      <c r="AK113" s="158"/>
      <c r="AL113" s="158"/>
      <c r="AM113" s="158"/>
      <c r="AN113" s="158"/>
      <c r="AO113" s="158"/>
      <c r="AP113" s="158"/>
      <c r="AQ113" s="158"/>
      <c r="AR113" s="158"/>
      <c r="AS113" s="158"/>
      <c r="AT113" s="158"/>
      <c r="AU113" s="158"/>
      <c r="AV113" s="158"/>
    </row>
    <row r="114" spans="2:48" ht="13" x14ac:dyDescent="0.3">
      <c r="B114" s="293" t="s">
        <v>189</v>
      </c>
      <c r="C114" s="293"/>
      <c r="D114" s="293"/>
      <c r="E114" s="293"/>
      <c r="F114" s="221">
        <f>SUM(F110:F113)</f>
        <v>0</v>
      </c>
      <c r="H114" s="159"/>
      <c r="I114" s="159"/>
      <c r="J114" s="160"/>
      <c r="K114" s="160"/>
      <c r="L114" s="158"/>
      <c r="M114" s="158"/>
      <c r="N114" s="158"/>
      <c r="O114" s="302"/>
      <c r="P114" s="302"/>
      <c r="Q114" s="213"/>
      <c r="R114" s="214"/>
      <c r="S114" s="215"/>
      <c r="T114" s="213"/>
      <c r="U114" s="158"/>
      <c r="V114" s="158"/>
      <c r="W114" s="158"/>
      <c r="X114" s="158"/>
      <c r="Y114" s="158"/>
      <c r="Z114" s="158"/>
      <c r="AA114" s="158"/>
      <c r="AB114" s="158"/>
      <c r="AC114" s="158"/>
      <c r="AD114" s="158"/>
      <c r="AE114" s="158"/>
      <c r="AF114" s="158"/>
      <c r="AG114" s="158"/>
      <c r="AH114" s="158"/>
      <c r="AI114" s="158"/>
      <c r="AJ114" s="158"/>
      <c r="AK114" s="158"/>
      <c r="AL114" s="158"/>
      <c r="AM114" s="158"/>
      <c r="AN114" s="158"/>
      <c r="AO114" s="158"/>
      <c r="AP114" s="158"/>
      <c r="AQ114" s="158"/>
      <c r="AR114" s="158"/>
      <c r="AS114" s="158"/>
      <c r="AT114" s="158"/>
      <c r="AU114" s="158"/>
      <c r="AV114" s="158"/>
    </row>
    <row r="115" spans="2:48" ht="13" x14ac:dyDescent="0.3">
      <c r="B115" s="189"/>
      <c r="C115" s="189"/>
      <c r="D115" s="189"/>
      <c r="E115" s="189"/>
      <c r="F115" s="191"/>
      <c r="H115" s="159"/>
      <c r="I115" s="159"/>
      <c r="J115" s="160"/>
      <c r="K115" s="160"/>
      <c r="L115" s="158"/>
      <c r="M115" s="158"/>
      <c r="N115" s="158"/>
      <c r="O115" s="302"/>
      <c r="P115" s="302"/>
      <c r="Q115" s="213"/>
      <c r="R115" s="214"/>
      <c r="S115" s="215"/>
      <c r="T115" s="213"/>
      <c r="U115" s="158"/>
      <c r="V115" s="158"/>
      <c r="W115" s="158"/>
      <c r="X115" s="158"/>
      <c r="Y115" s="158"/>
      <c r="Z115" s="158"/>
      <c r="AA115" s="158"/>
      <c r="AB115" s="158"/>
      <c r="AC115" s="158"/>
      <c r="AD115" s="158"/>
      <c r="AE115" s="158"/>
      <c r="AF115" s="158"/>
      <c r="AG115" s="158"/>
      <c r="AH115" s="158"/>
      <c r="AI115" s="158"/>
      <c r="AJ115" s="158"/>
      <c r="AK115" s="158"/>
      <c r="AL115" s="158"/>
      <c r="AM115" s="158"/>
      <c r="AN115" s="158"/>
      <c r="AO115" s="158"/>
      <c r="AP115" s="158"/>
      <c r="AQ115" s="158"/>
      <c r="AR115" s="158"/>
      <c r="AS115" s="158"/>
      <c r="AT115" s="158"/>
      <c r="AU115" s="158"/>
      <c r="AV115" s="158"/>
    </row>
    <row r="116" spans="2:48" ht="13" x14ac:dyDescent="0.25">
      <c r="B116" s="300" t="s">
        <v>190</v>
      </c>
      <c r="C116" s="300"/>
      <c r="D116" s="300"/>
      <c r="E116" s="300"/>
      <c r="F116" s="300"/>
      <c r="H116" s="159"/>
      <c r="I116" s="159"/>
      <c r="J116" s="160"/>
      <c r="K116" s="160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  <c r="Y116" s="158"/>
      <c r="Z116" s="158"/>
      <c r="AA116" s="158"/>
      <c r="AB116" s="158"/>
      <c r="AC116" s="158"/>
      <c r="AD116" s="158"/>
      <c r="AE116" s="158"/>
      <c r="AF116" s="158"/>
      <c r="AG116" s="158"/>
      <c r="AH116" s="158"/>
      <c r="AI116" s="158"/>
      <c r="AJ116" s="158"/>
      <c r="AK116" s="158"/>
      <c r="AL116" s="158"/>
      <c r="AM116" s="158"/>
      <c r="AN116" s="158"/>
      <c r="AO116" s="158"/>
      <c r="AP116" s="158"/>
      <c r="AQ116" s="158"/>
      <c r="AR116" s="158"/>
      <c r="AS116" s="158"/>
      <c r="AT116" s="158"/>
      <c r="AU116" s="158"/>
      <c r="AV116" s="158"/>
    </row>
    <row r="117" spans="2:48" ht="13" x14ac:dyDescent="0.3">
      <c r="B117" s="301" t="s">
        <v>191</v>
      </c>
      <c r="C117" s="301"/>
      <c r="D117" s="301"/>
      <c r="E117" s="180" t="s">
        <v>109</v>
      </c>
      <c r="F117" s="200" t="s">
        <v>102</v>
      </c>
      <c r="H117" s="159"/>
      <c r="I117" s="159"/>
      <c r="J117" s="160"/>
      <c r="K117" s="160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  <c r="Y117" s="158"/>
      <c r="Z117" s="158"/>
      <c r="AA117" s="158"/>
      <c r="AB117" s="158"/>
      <c r="AC117" s="158"/>
      <c r="AD117" s="158"/>
      <c r="AE117" s="158"/>
      <c r="AF117" s="158"/>
      <c r="AG117" s="158"/>
      <c r="AH117" s="158"/>
      <c r="AI117" s="158"/>
      <c r="AJ117" s="158"/>
      <c r="AK117" s="158"/>
      <c r="AL117" s="158"/>
      <c r="AM117" s="158"/>
      <c r="AN117" s="158"/>
      <c r="AO117" s="158"/>
      <c r="AP117" s="158"/>
      <c r="AQ117" s="158"/>
      <c r="AR117" s="158"/>
      <c r="AS117" s="158"/>
      <c r="AT117" s="158"/>
      <c r="AU117" s="158"/>
      <c r="AV117" s="158"/>
    </row>
    <row r="118" spans="2:48" ht="25" x14ac:dyDescent="0.25">
      <c r="B118" s="168" t="s">
        <v>64</v>
      </c>
      <c r="C118" s="292" t="s">
        <v>192</v>
      </c>
      <c r="D118" s="292"/>
      <c r="E118" s="203"/>
      <c r="F118" s="174">
        <f>SUM(F133*E118)</f>
        <v>0</v>
      </c>
      <c r="H118" s="193" t="s">
        <v>193</v>
      </c>
      <c r="I118" s="159"/>
      <c r="J118" s="160"/>
      <c r="K118" s="160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  <c r="Y118" s="158"/>
      <c r="Z118" s="158"/>
      <c r="AA118" s="158"/>
      <c r="AB118" s="158"/>
      <c r="AC118" s="158"/>
      <c r="AD118" s="158"/>
      <c r="AE118" s="158"/>
      <c r="AF118" s="158"/>
      <c r="AG118" s="158"/>
      <c r="AH118" s="158"/>
      <c r="AI118" s="158"/>
      <c r="AJ118" s="158"/>
      <c r="AK118" s="158"/>
      <c r="AL118" s="158"/>
      <c r="AM118" s="158"/>
      <c r="AN118" s="158"/>
      <c r="AO118" s="158"/>
      <c r="AP118" s="158"/>
      <c r="AQ118" s="158"/>
      <c r="AR118" s="158"/>
      <c r="AS118" s="158"/>
      <c r="AT118" s="158"/>
      <c r="AU118" s="158"/>
      <c r="AV118" s="158"/>
    </row>
    <row r="119" spans="2:48" ht="25" x14ac:dyDescent="0.25">
      <c r="B119" s="168" t="s">
        <v>66</v>
      </c>
      <c r="C119" s="292" t="s">
        <v>194</v>
      </c>
      <c r="D119" s="292"/>
      <c r="E119" s="203"/>
      <c r="F119" s="174">
        <f>SUM(F133+F118)*E119</f>
        <v>0</v>
      </c>
      <c r="H119" s="193" t="s">
        <v>195</v>
      </c>
      <c r="I119" s="159"/>
      <c r="J119" s="160"/>
      <c r="K119" s="160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  <c r="Y119" s="158"/>
      <c r="Z119" s="158"/>
      <c r="AA119" s="158"/>
      <c r="AB119" s="158"/>
      <c r="AC119" s="158"/>
      <c r="AD119" s="158"/>
      <c r="AE119" s="158"/>
      <c r="AF119" s="158"/>
      <c r="AG119" s="158"/>
      <c r="AH119" s="158"/>
      <c r="AI119" s="158"/>
      <c r="AJ119" s="158"/>
      <c r="AK119" s="158"/>
      <c r="AL119" s="158"/>
      <c r="AM119" s="158"/>
      <c r="AN119" s="158"/>
      <c r="AO119" s="158"/>
      <c r="AP119" s="158"/>
      <c r="AQ119" s="158"/>
      <c r="AR119" s="158"/>
      <c r="AS119" s="158"/>
      <c r="AT119" s="158"/>
      <c r="AU119" s="158"/>
      <c r="AV119" s="158"/>
    </row>
    <row r="120" spans="2:48" ht="52" x14ac:dyDescent="0.25">
      <c r="B120" s="168" t="s">
        <v>69</v>
      </c>
      <c r="C120" s="303" t="s">
        <v>196</v>
      </c>
      <c r="D120" s="303"/>
      <c r="E120" s="203">
        <f>SUM(E121:E123)</f>
        <v>0</v>
      </c>
      <c r="F120" s="222">
        <f>($F$133+$F$119+$F$118)/(1-$E$120)*E120</f>
        <v>0</v>
      </c>
      <c r="H120" s="223" t="s">
        <v>197</v>
      </c>
      <c r="I120" s="159"/>
      <c r="J120" s="160"/>
      <c r="K120" s="160"/>
      <c r="L120" s="158"/>
      <c r="M120" s="158"/>
      <c r="N120" s="158"/>
      <c r="O120" s="158"/>
      <c r="P120" s="158"/>
      <c r="Q120" s="158"/>
      <c r="R120" s="158"/>
      <c r="S120" s="158"/>
      <c r="T120" s="158"/>
      <c r="U120" s="158"/>
      <c r="V120" s="158"/>
      <c r="W120" s="158"/>
      <c r="X120" s="158"/>
      <c r="Y120" s="158"/>
      <c r="Z120" s="158"/>
      <c r="AA120" s="158"/>
      <c r="AB120" s="158"/>
      <c r="AC120" s="158"/>
      <c r="AD120" s="158"/>
      <c r="AE120" s="158"/>
      <c r="AF120" s="158"/>
      <c r="AG120" s="158"/>
      <c r="AH120" s="158"/>
      <c r="AI120" s="158"/>
      <c r="AJ120" s="158"/>
      <c r="AK120" s="158"/>
      <c r="AL120" s="158"/>
      <c r="AM120" s="158"/>
      <c r="AN120" s="158"/>
      <c r="AO120" s="158"/>
      <c r="AP120" s="158"/>
      <c r="AQ120" s="158"/>
      <c r="AR120" s="158"/>
      <c r="AS120" s="158"/>
      <c r="AT120" s="158"/>
      <c r="AU120" s="158"/>
      <c r="AV120" s="158"/>
    </row>
    <row r="121" spans="2:48" ht="13" x14ac:dyDescent="0.25">
      <c r="B121" s="168" t="s">
        <v>198</v>
      </c>
      <c r="C121" s="292" t="s">
        <v>199</v>
      </c>
      <c r="D121" s="292"/>
      <c r="E121" s="192"/>
      <c r="F121" s="174">
        <f>($F$133+$F$119+$F$118)/(1-$E$120)*E121</f>
        <v>0</v>
      </c>
      <c r="H121" s="193" t="s">
        <v>200</v>
      </c>
      <c r="I121" s="159"/>
      <c r="J121" s="160"/>
      <c r="K121" s="160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  <c r="AU121" s="158"/>
      <c r="AV121" s="158"/>
    </row>
    <row r="122" spans="2:48" ht="13" x14ac:dyDescent="0.25">
      <c r="B122" s="168" t="s">
        <v>201</v>
      </c>
      <c r="C122" s="292" t="s">
        <v>202</v>
      </c>
      <c r="D122" s="292"/>
      <c r="E122" s="192"/>
      <c r="F122" s="174">
        <f>($F$133+$F$119+$F$118)/(1-$E$120)*E122</f>
        <v>0</v>
      </c>
      <c r="H122" s="193" t="s">
        <v>203</v>
      </c>
      <c r="I122" s="159"/>
      <c r="J122" s="160"/>
      <c r="K122" s="160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  <c r="AU122" s="158"/>
    </row>
    <row r="123" spans="2:48" ht="13" x14ac:dyDescent="0.25">
      <c r="B123" s="168" t="s">
        <v>204</v>
      </c>
      <c r="C123" s="292" t="s">
        <v>205</v>
      </c>
      <c r="D123" s="292"/>
      <c r="E123" s="192"/>
      <c r="F123" s="174">
        <f>($F$133+$F$119+$F$118)/(1-$E$120)*E123</f>
        <v>0</v>
      </c>
      <c r="H123" s="193" t="s">
        <v>206</v>
      </c>
      <c r="I123" s="159"/>
      <c r="J123" s="160"/>
      <c r="K123" s="160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  <c r="AU123" s="158"/>
    </row>
    <row r="124" spans="2:48" ht="13" x14ac:dyDescent="0.3">
      <c r="B124" s="293" t="s">
        <v>207</v>
      </c>
      <c r="C124" s="293"/>
      <c r="D124" s="293"/>
      <c r="E124" s="224">
        <f>SUM(E118:E120)</f>
        <v>0</v>
      </c>
      <c r="F124" s="174">
        <f>SUM(F118:F120)</f>
        <v>0</v>
      </c>
      <c r="H124" s="225"/>
      <c r="I124" s="159"/>
      <c r="J124" s="160"/>
      <c r="K124" s="160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  <c r="AU124" s="158"/>
    </row>
    <row r="125" spans="2:48" x14ac:dyDescent="0.25">
      <c r="B125" s="164"/>
      <c r="C125" s="294"/>
      <c r="D125" s="294"/>
      <c r="E125" s="294"/>
      <c r="F125" s="294"/>
      <c r="H125" s="159"/>
      <c r="I125" s="159"/>
      <c r="J125" s="160"/>
      <c r="K125" s="160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  <c r="AU125" s="158"/>
    </row>
    <row r="126" spans="2:48" ht="13" x14ac:dyDescent="0.3">
      <c r="B126" s="295" t="s">
        <v>208</v>
      </c>
      <c r="C126" s="295"/>
      <c r="D126" s="295"/>
      <c r="E126" s="295"/>
      <c r="F126" s="295"/>
      <c r="H126" s="159"/>
      <c r="I126" s="159"/>
      <c r="J126" s="160"/>
      <c r="K126" s="160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  <c r="AU126" s="158"/>
    </row>
    <row r="127" spans="2:48" ht="13" x14ac:dyDescent="0.3">
      <c r="B127" s="284" t="s">
        <v>209</v>
      </c>
      <c r="C127" s="288"/>
      <c r="D127" s="288"/>
      <c r="E127" s="289"/>
      <c r="F127" s="200" t="s">
        <v>102</v>
      </c>
      <c r="H127" s="159"/>
      <c r="I127" s="159"/>
      <c r="J127" s="160"/>
      <c r="K127" s="160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  <c r="AU127" s="158"/>
    </row>
    <row r="128" spans="2:48" x14ac:dyDescent="0.25">
      <c r="B128" s="226" t="s">
        <v>64</v>
      </c>
      <c r="C128" s="285" t="str">
        <f>B21</f>
        <v>MÓDULO 1 - COMPOSIÇÃO DA REMUNERAÇÃO</v>
      </c>
      <c r="D128" s="285"/>
      <c r="E128" s="286"/>
      <c r="F128" s="174">
        <f>F28</f>
        <v>0</v>
      </c>
      <c r="H128" s="159"/>
      <c r="I128" s="159"/>
      <c r="J128" s="160"/>
      <c r="K128" s="160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  <c r="AU128" s="158"/>
    </row>
    <row r="129" spans="2:47" x14ac:dyDescent="0.25">
      <c r="B129" s="226" t="s">
        <v>66</v>
      </c>
      <c r="C129" s="290" t="str">
        <f>B31</f>
        <v>MÓDULO 2 – ENCARGOS E BENEFÍCIOS ANUAIS, MENSAIS E DIÁRIOS</v>
      </c>
      <c r="D129" s="291"/>
      <c r="E129" s="291"/>
      <c r="F129" s="174">
        <f>F74</f>
        <v>0</v>
      </c>
      <c r="H129" s="159"/>
      <c r="I129" s="159"/>
      <c r="J129" s="160"/>
      <c r="K129" s="160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  <c r="AU129" s="158"/>
    </row>
    <row r="130" spans="2:47" x14ac:dyDescent="0.25">
      <c r="B130" s="226" t="s">
        <v>69</v>
      </c>
      <c r="C130" s="285" t="str">
        <f>B76</f>
        <v>MÓDULO 3 – PROVISÃO PARA RESCISÃO</v>
      </c>
      <c r="D130" s="285"/>
      <c r="E130" s="286"/>
      <c r="F130" s="174">
        <f>F84</f>
        <v>0</v>
      </c>
      <c r="H130" s="159"/>
      <c r="I130" s="159"/>
      <c r="J130" s="160"/>
      <c r="K130" s="160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  <c r="AU130" s="158"/>
    </row>
    <row r="131" spans="2:47" x14ac:dyDescent="0.25">
      <c r="B131" s="226" t="s">
        <v>72</v>
      </c>
      <c r="C131" s="290" t="str">
        <f>B87</f>
        <v>MÓDULO 4 – CUSTO DE REPOSIÇÃO DO PROFISSIONAL AUSENTE</v>
      </c>
      <c r="D131" s="291"/>
      <c r="E131" s="291"/>
      <c r="F131" s="174">
        <f>F105</f>
        <v>0</v>
      </c>
      <c r="H131" s="159"/>
      <c r="I131" s="159"/>
      <c r="J131" s="160"/>
      <c r="K131" s="160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  <c r="AU131" s="158"/>
    </row>
    <row r="132" spans="2:47" x14ac:dyDescent="0.25">
      <c r="B132" s="226" t="s">
        <v>97</v>
      </c>
      <c r="C132" s="285" t="str">
        <f>B108</f>
        <v>MÓDULO 5 – INSUMOS DIVERSOS</v>
      </c>
      <c r="D132" s="285"/>
      <c r="E132" s="286"/>
      <c r="F132" s="174">
        <f>F114</f>
        <v>0</v>
      </c>
      <c r="H132" s="159"/>
      <c r="I132" s="159"/>
      <c r="J132" s="160"/>
      <c r="K132" s="160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  <c r="AU132" s="158"/>
    </row>
    <row r="133" spans="2:47" ht="13" x14ac:dyDescent="0.3">
      <c r="B133" s="227"/>
      <c r="C133" s="283" t="s">
        <v>210</v>
      </c>
      <c r="D133" s="283"/>
      <c r="E133" s="284"/>
      <c r="F133" s="174">
        <f>SUM(F128:F132)</f>
        <v>0</v>
      </c>
      <c r="H133" s="159"/>
      <c r="I133" s="159"/>
      <c r="J133" s="160"/>
      <c r="K133" s="160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  <c r="AU133" s="158"/>
    </row>
    <row r="134" spans="2:47" x14ac:dyDescent="0.25">
      <c r="B134" s="226" t="s">
        <v>117</v>
      </c>
      <c r="C134" s="285" t="str">
        <f>B116</f>
        <v>MÓDULO 6 – CUSTOS INDIRETOS, LUCRO E TRIBUTOS</v>
      </c>
      <c r="D134" s="285"/>
      <c r="E134" s="286"/>
      <c r="F134" s="174">
        <f>F124</f>
        <v>0</v>
      </c>
      <c r="H134" s="159"/>
      <c r="I134" s="159"/>
      <c r="J134" s="160"/>
      <c r="K134" s="160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  <c r="AU134" s="158"/>
    </row>
    <row r="135" spans="2:47" ht="13" x14ac:dyDescent="0.3">
      <c r="B135" s="283" t="s">
        <v>211</v>
      </c>
      <c r="C135" s="283"/>
      <c r="D135" s="283"/>
      <c r="E135" s="284"/>
      <c r="F135" s="174">
        <f>SUM(F133:F134)</f>
        <v>0</v>
      </c>
      <c r="H135" s="159"/>
      <c r="I135" s="159"/>
      <c r="J135" s="160"/>
      <c r="K135" s="160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  <c r="AU135" s="158"/>
    </row>
    <row r="136" spans="2:47" x14ac:dyDescent="0.25">
      <c r="B136" s="158"/>
      <c r="C136" s="158"/>
      <c r="D136" s="158"/>
      <c r="E136" s="158"/>
      <c r="F136" s="136"/>
      <c r="H136" s="159"/>
      <c r="I136" s="159"/>
      <c r="J136" s="160"/>
      <c r="K136" s="160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  <c r="AU136" s="158"/>
    </row>
    <row r="137" spans="2:47" ht="13" x14ac:dyDescent="0.3">
      <c r="B137" s="164"/>
      <c r="C137" s="282"/>
      <c r="D137" s="282"/>
      <c r="E137" s="189"/>
      <c r="F137" s="228"/>
      <c r="H137" s="159"/>
      <c r="I137" s="159"/>
      <c r="J137" s="160"/>
      <c r="K137" s="160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  <c r="AU137" s="158"/>
    </row>
    <row r="138" spans="2:47" ht="13" x14ac:dyDescent="0.3">
      <c r="B138" s="287"/>
      <c r="C138" s="287"/>
      <c r="D138" s="229"/>
      <c r="E138" s="229"/>
      <c r="F138" s="230"/>
      <c r="H138" s="159"/>
      <c r="I138" s="159"/>
      <c r="J138" s="160"/>
      <c r="K138" s="160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  <c r="AU138" s="158"/>
    </row>
    <row r="139" spans="2:47" x14ac:dyDescent="0.25">
      <c r="B139" s="282"/>
      <c r="C139" s="282"/>
      <c r="D139" s="158"/>
      <c r="E139" s="158"/>
      <c r="F139" s="231"/>
      <c r="H139" s="159"/>
      <c r="I139" s="159"/>
      <c r="J139" s="160"/>
      <c r="K139" s="160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  <c r="AU139" s="158"/>
    </row>
    <row r="140" spans="2:47" x14ac:dyDescent="0.25">
      <c r="B140" s="282"/>
      <c r="C140" s="282"/>
      <c r="D140" s="158"/>
      <c r="E140" s="158"/>
      <c r="F140" s="231"/>
      <c r="H140" s="159"/>
      <c r="I140" s="159"/>
      <c r="J140" s="160"/>
      <c r="K140" s="160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  <c r="AU140" s="158"/>
    </row>
    <row r="141" spans="2:47" x14ac:dyDescent="0.25">
      <c r="B141" s="282"/>
      <c r="C141" s="282"/>
      <c r="D141" s="158"/>
      <c r="E141" s="158"/>
      <c r="F141" s="231"/>
      <c r="H141" s="159"/>
      <c r="I141" s="159"/>
      <c r="J141" s="160"/>
      <c r="K141" s="160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  <c r="AU141" s="158"/>
    </row>
    <row r="142" spans="2:47" s="232" customFormat="1" x14ac:dyDescent="0.25">
      <c r="G142" s="1"/>
      <c r="H142" s="233"/>
      <c r="I142" s="233"/>
      <c r="J142" s="234"/>
      <c r="K142" s="234"/>
    </row>
    <row r="143" spans="2:47" s="232" customFormat="1" x14ac:dyDescent="0.25">
      <c r="G143" s="1"/>
      <c r="H143" s="233"/>
      <c r="I143" s="233"/>
      <c r="J143" s="234"/>
      <c r="K143" s="234"/>
    </row>
    <row r="144" spans="2:47" s="232" customFormat="1" x14ac:dyDescent="0.25">
      <c r="G144" s="1"/>
      <c r="H144" s="233"/>
      <c r="I144" s="233"/>
      <c r="J144" s="234"/>
      <c r="K144" s="234"/>
    </row>
    <row r="145" spans="7:11" s="232" customFormat="1" x14ac:dyDescent="0.25">
      <c r="G145" s="1"/>
      <c r="H145" s="233"/>
      <c r="I145" s="233"/>
      <c r="J145" s="234"/>
      <c r="K145" s="234"/>
    </row>
    <row r="146" spans="7:11" s="232" customFormat="1" x14ac:dyDescent="0.25">
      <c r="G146" s="1"/>
      <c r="H146" s="233"/>
      <c r="I146" s="233"/>
      <c r="J146" s="234"/>
      <c r="K146" s="234"/>
    </row>
    <row r="147" spans="7:11" s="232" customFormat="1" x14ac:dyDescent="0.25">
      <c r="G147" s="1"/>
      <c r="H147" s="233"/>
      <c r="I147" s="233"/>
      <c r="J147" s="234"/>
      <c r="K147" s="234"/>
    </row>
    <row r="148" spans="7:11" s="232" customFormat="1" x14ac:dyDescent="0.25">
      <c r="G148" s="1"/>
      <c r="H148" s="233"/>
      <c r="I148" s="233"/>
      <c r="J148" s="234"/>
      <c r="K148" s="234"/>
    </row>
    <row r="149" spans="7:11" s="232" customFormat="1" x14ac:dyDescent="0.25">
      <c r="G149" s="1"/>
      <c r="H149" s="233"/>
      <c r="I149" s="233"/>
      <c r="J149" s="234"/>
      <c r="K149" s="234"/>
    </row>
    <row r="150" spans="7:11" s="232" customFormat="1" x14ac:dyDescent="0.25">
      <c r="G150" s="1"/>
      <c r="H150" s="233"/>
      <c r="I150" s="233"/>
      <c r="J150" s="234"/>
      <c r="K150" s="234"/>
    </row>
    <row r="151" spans="7:11" s="232" customFormat="1" x14ac:dyDescent="0.25">
      <c r="G151" s="1"/>
      <c r="H151" s="233"/>
      <c r="I151" s="233"/>
      <c r="J151" s="234"/>
      <c r="K151" s="234"/>
    </row>
    <row r="152" spans="7:11" s="232" customFormat="1" x14ac:dyDescent="0.25">
      <c r="G152" s="1"/>
      <c r="H152" s="233"/>
      <c r="I152" s="233"/>
      <c r="J152" s="234"/>
      <c r="K152" s="234"/>
    </row>
    <row r="153" spans="7:11" s="232" customFormat="1" x14ac:dyDescent="0.25">
      <c r="G153" s="1"/>
      <c r="H153" s="233"/>
      <c r="I153" s="233"/>
      <c r="J153" s="234"/>
      <c r="K153" s="234"/>
    </row>
    <row r="154" spans="7:11" s="232" customFormat="1" x14ac:dyDescent="0.25">
      <c r="G154" s="1"/>
      <c r="H154" s="233"/>
      <c r="I154" s="233"/>
      <c r="J154" s="234"/>
      <c r="K154" s="234"/>
    </row>
    <row r="155" spans="7:11" s="158" customFormat="1" x14ac:dyDescent="0.25">
      <c r="G155" s="1"/>
      <c r="H155" s="159"/>
      <c r="I155" s="159"/>
      <c r="J155" s="160"/>
      <c r="K155" s="160"/>
    </row>
    <row r="156" spans="7:11" s="158" customFormat="1" x14ac:dyDescent="0.25">
      <c r="G156" s="1"/>
      <c r="H156" s="159"/>
      <c r="I156" s="159"/>
      <c r="J156" s="160"/>
      <c r="K156" s="160"/>
    </row>
    <row r="157" spans="7:11" s="158" customFormat="1" x14ac:dyDescent="0.25">
      <c r="G157" s="1"/>
      <c r="H157" s="159"/>
      <c r="I157" s="159"/>
      <c r="J157" s="160"/>
      <c r="K157" s="160"/>
    </row>
    <row r="158" spans="7:11" s="158" customFormat="1" x14ac:dyDescent="0.25">
      <c r="G158" s="1"/>
      <c r="H158" s="159"/>
      <c r="I158" s="159"/>
      <c r="J158" s="160"/>
      <c r="K158" s="160"/>
    </row>
    <row r="159" spans="7:11" s="158" customFormat="1" x14ac:dyDescent="0.25">
      <c r="G159" s="1"/>
      <c r="H159" s="159"/>
      <c r="I159" s="159"/>
      <c r="J159" s="160"/>
      <c r="K159" s="160"/>
    </row>
    <row r="160" spans="7:11" s="158" customFormat="1" x14ac:dyDescent="0.25">
      <c r="G160" s="1"/>
      <c r="H160" s="159"/>
      <c r="I160" s="159"/>
      <c r="J160" s="160"/>
      <c r="K160" s="160"/>
    </row>
    <row r="161" spans="7:11" s="158" customFormat="1" x14ac:dyDescent="0.25">
      <c r="G161" s="1"/>
      <c r="H161" s="159"/>
      <c r="I161" s="159"/>
      <c r="J161" s="160"/>
      <c r="K161" s="160"/>
    </row>
    <row r="162" spans="7:11" s="158" customFormat="1" x14ac:dyDescent="0.25">
      <c r="G162" s="1"/>
      <c r="H162" s="159"/>
      <c r="I162" s="159"/>
      <c r="J162" s="160"/>
      <c r="K162" s="160"/>
    </row>
    <row r="163" spans="7:11" s="158" customFormat="1" x14ac:dyDescent="0.25">
      <c r="G163" s="1"/>
      <c r="H163" s="159"/>
      <c r="I163" s="159"/>
      <c r="J163" s="160"/>
      <c r="K163" s="160"/>
    </row>
    <row r="164" spans="7:11" s="158" customFormat="1" x14ac:dyDescent="0.25">
      <c r="G164" s="1"/>
      <c r="H164" s="159"/>
      <c r="I164" s="159"/>
      <c r="J164" s="160"/>
      <c r="K164" s="160"/>
    </row>
    <row r="165" spans="7:11" s="158" customFormat="1" x14ac:dyDescent="0.25">
      <c r="G165" s="1"/>
      <c r="H165" s="159"/>
      <c r="I165" s="159"/>
      <c r="J165" s="160"/>
      <c r="K165" s="160"/>
    </row>
    <row r="166" spans="7:11" s="158" customFormat="1" x14ac:dyDescent="0.25">
      <c r="G166" s="1"/>
      <c r="H166" s="159"/>
      <c r="I166" s="159"/>
      <c r="J166" s="160"/>
      <c r="K166" s="160"/>
    </row>
    <row r="167" spans="7:11" s="158" customFormat="1" x14ac:dyDescent="0.25">
      <c r="G167" s="1"/>
      <c r="H167" s="159"/>
      <c r="I167" s="159"/>
      <c r="J167" s="160"/>
      <c r="K167" s="160"/>
    </row>
    <row r="168" spans="7:11" s="158" customFormat="1" x14ac:dyDescent="0.25">
      <c r="G168" s="1"/>
      <c r="H168" s="159"/>
      <c r="I168" s="159"/>
      <c r="J168" s="160"/>
      <c r="K168" s="160"/>
    </row>
    <row r="169" spans="7:11" s="158" customFormat="1" x14ac:dyDescent="0.25">
      <c r="G169" s="1"/>
      <c r="H169" s="159"/>
      <c r="I169" s="159"/>
      <c r="J169" s="160"/>
      <c r="K169" s="160"/>
    </row>
    <row r="170" spans="7:11" s="158" customFormat="1" x14ac:dyDescent="0.25">
      <c r="G170" s="1"/>
      <c r="H170" s="159"/>
      <c r="I170" s="159"/>
      <c r="J170" s="160"/>
      <c r="K170" s="160"/>
    </row>
    <row r="171" spans="7:11" s="158" customFormat="1" x14ac:dyDescent="0.25">
      <c r="G171" s="1"/>
      <c r="H171" s="159"/>
      <c r="I171" s="159"/>
      <c r="J171" s="160"/>
      <c r="K171" s="160"/>
    </row>
    <row r="172" spans="7:11" s="158" customFormat="1" x14ac:dyDescent="0.25">
      <c r="G172" s="1"/>
      <c r="H172" s="159"/>
      <c r="I172" s="159"/>
      <c r="J172" s="160"/>
      <c r="K172" s="160"/>
    </row>
    <row r="173" spans="7:11" s="158" customFormat="1" x14ac:dyDescent="0.25">
      <c r="G173" s="1"/>
      <c r="H173" s="159"/>
      <c r="I173" s="159"/>
      <c r="J173" s="160"/>
      <c r="K173" s="160"/>
    </row>
    <row r="174" spans="7:11" s="158" customFormat="1" x14ac:dyDescent="0.25">
      <c r="G174" s="1"/>
      <c r="H174" s="159"/>
      <c r="I174" s="159"/>
      <c r="J174" s="160"/>
      <c r="K174" s="160"/>
    </row>
    <row r="175" spans="7:11" s="158" customFormat="1" x14ac:dyDescent="0.25">
      <c r="G175" s="1"/>
      <c r="H175" s="159"/>
      <c r="I175" s="159"/>
      <c r="J175" s="160"/>
      <c r="K175" s="160"/>
    </row>
    <row r="176" spans="7:11" s="158" customFormat="1" x14ac:dyDescent="0.25">
      <c r="G176" s="1"/>
      <c r="H176" s="159"/>
      <c r="I176" s="159"/>
      <c r="J176" s="160"/>
      <c r="K176" s="160"/>
    </row>
    <row r="177" spans="7:11" s="158" customFormat="1" x14ac:dyDescent="0.25">
      <c r="G177" s="1"/>
      <c r="H177" s="159"/>
      <c r="I177" s="159"/>
      <c r="J177" s="160"/>
      <c r="K177" s="160"/>
    </row>
    <row r="178" spans="7:11" s="158" customFormat="1" x14ac:dyDescent="0.25">
      <c r="G178" s="1"/>
      <c r="H178" s="159"/>
      <c r="I178" s="159"/>
      <c r="J178" s="160"/>
      <c r="K178" s="160"/>
    </row>
    <row r="179" spans="7:11" s="158" customFormat="1" x14ac:dyDescent="0.25">
      <c r="G179" s="1"/>
      <c r="H179" s="159"/>
      <c r="I179" s="159"/>
      <c r="J179" s="160"/>
      <c r="K179" s="160"/>
    </row>
    <row r="180" spans="7:11" s="158" customFormat="1" x14ac:dyDescent="0.25">
      <c r="G180" s="1"/>
      <c r="H180" s="159"/>
      <c r="I180" s="159"/>
      <c r="J180" s="160"/>
      <c r="K180" s="160"/>
    </row>
    <row r="181" spans="7:11" s="158" customFormat="1" x14ac:dyDescent="0.25">
      <c r="G181" s="1"/>
      <c r="H181" s="159"/>
      <c r="I181" s="159"/>
      <c r="J181" s="160"/>
      <c r="K181" s="160"/>
    </row>
    <row r="182" spans="7:11" s="158" customFormat="1" x14ac:dyDescent="0.25">
      <c r="G182" s="1"/>
      <c r="H182" s="159"/>
      <c r="I182" s="159"/>
      <c r="J182" s="160"/>
      <c r="K182" s="160"/>
    </row>
    <row r="183" spans="7:11" s="158" customFormat="1" x14ac:dyDescent="0.25">
      <c r="G183" s="1"/>
      <c r="H183" s="159"/>
      <c r="I183" s="159"/>
      <c r="J183" s="160"/>
      <c r="K183" s="160"/>
    </row>
    <row r="184" spans="7:11" s="158" customFormat="1" x14ac:dyDescent="0.25">
      <c r="G184" s="1"/>
      <c r="H184" s="159"/>
      <c r="I184" s="159"/>
      <c r="J184" s="160"/>
      <c r="K184" s="160"/>
    </row>
    <row r="185" spans="7:11" s="158" customFormat="1" x14ac:dyDescent="0.25">
      <c r="G185" s="1"/>
      <c r="H185" s="159"/>
      <c r="I185" s="159"/>
      <c r="J185" s="160"/>
      <c r="K185" s="160"/>
    </row>
    <row r="186" spans="7:11" s="158" customFormat="1" x14ac:dyDescent="0.25">
      <c r="G186" s="1"/>
      <c r="H186" s="159"/>
      <c r="I186" s="159"/>
      <c r="J186" s="160"/>
      <c r="K186" s="160"/>
    </row>
    <row r="187" spans="7:11" s="158" customFormat="1" x14ac:dyDescent="0.25">
      <c r="G187" s="1"/>
      <c r="H187" s="159"/>
      <c r="I187" s="159"/>
      <c r="J187" s="160"/>
      <c r="K187" s="160"/>
    </row>
    <row r="188" spans="7:11" s="158" customFormat="1" x14ac:dyDescent="0.25">
      <c r="G188" s="1"/>
      <c r="H188" s="159"/>
      <c r="I188" s="159"/>
      <c r="J188" s="160"/>
      <c r="K188" s="160"/>
    </row>
    <row r="189" spans="7:11" s="158" customFormat="1" x14ac:dyDescent="0.25">
      <c r="G189" s="1"/>
      <c r="H189" s="159"/>
      <c r="I189" s="159"/>
      <c r="J189" s="160"/>
      <c r="K189" s="160"/>
    </row>
    <row r="190" spans="7:11" s="158" customFormat="1" x14ac:dyDescent="0.25">
      <c r="G190" s="1"/>
      <c r="H190" s="159"/>
      <c r="I190" s="159"/>
      <c r="J190" s="160"/>
      <c r="K190" s="160"/>
    </row>
    <row r="191" spans="7:11" s="158" customFormat="1" x14ac:dyDescent="0.25">
      <c r="G191" s="1"/>
      <c r="H191" s="159"/>
      <c r="I191" s="159"/>
      <c r="J191" s="160"/>
      <c r="K191" s="160"/>
    </row>
    <row r="192" spans="7:11" s="158" customFormat="1" x14ac:dyDescent="0.25">
      <c r="G192" s="1"/>
      <c r="H192" s="159"/>
      <c r="I192" s="159"/>
      <c r="J192" s="160"/>
      <c r="K192" s="160"/>
    </row>
    <row r="193" spans="7:11" s="158" customFormat="1" x14ac:dyDescent="0.25">
      <c r="G193" s="1"/>
      <c r="H193" s="159"/>
      <c r="I193" s="159"/>
      <c r="J193" s="160"/>
      <c r="K193" s="160"/>
    </row>
    <row r="194" spans="7:11" s="158" customFormat="1" x14ac:dyDescent="0.25">
      <c r="G194" s="1"/>
      <c r="H194" s="159"/>
      <c r="I194" s="159"/>
      <c r="J194" s="160"/>
      <c r="K194" s="160"/>
    </row>
    <row r="195" spans="7:11" s="158" customFormat="1" x14ac:dyDescent="0.25">
      <c r="G195" s="1"/>
      <c r="H195" s="159"/>
      <c r="I195" s="159"/>
      <c r="J195" s="160"/>
      <c r="K195" s="160"/>
    </row>
    <row r="196" spans="7:11" s="158" customFormat="1" x14ac:dyDescent="0.25">
      <c r="G196" s="1"/>
      <c r="H196" s="159"/>
      <c r="I196" s="159"/>
      <c r="J196" s="160"/>
      <c r="K196" s="160"/>
    </row>
    <row r="197" spans="7:11" s="158" customFormat="1" x14ac:dyDescent="0.25">
      <c r="G197" s="1"/>
      <c r="H197" s="159"/>
      <c r="I197" s="159"/>
      <c r="J197" s="160"/>
      <c r="K197" s="160"/>
    </row>
    <row r="198" spans="7:11" s="158" customFormat="1" x14ac:dyDescent="0.25">
      <c r="G198" s="1"/>
      <c r="H198" s="159"/>
      <c r="I198" s="159"/>
      <c r="J198" s="160"/>
      <c r="K198" s="160"/>
    </row>
    <row r="199" spans="7:11" s="158" customFormat="1" x14ac:dyDescent="0.25">
      <c r="G199" s="1"/>
      <c r="H199" s="159"/>
      <c r="I199" s="159"/>
      <c r="J199" s="160"/>
      <c r="K199" s="160"/>
    </row>
    <row r="200" spans="7:11" s="158" customFormat="1" x14ac:dyDescent="0.25">
      <c r="G200" s="1"/>
      <c r="H200" s="159"/>
      <c r="I200" s="159"/>
      <c r="J200" s="160"/>
      <c r="K200" s="160"/>
    </row>
    <row r="201" spans="7:11" s="158" customFormat="1" x14ac:dyDescent="0.25">
      <c r="G201" s="1"/>
      <c r="H201" s="159"/>
      <c r="I201" s="159"/>
      <c r="J201" s="160"/>
      <c r="K201" s="160"/>
    </row>
    <row r="202" spans="7:11" s="158" customFormat="1" x14ac:dyDescent="0.25">
      <c r="G202" s="1"/>
      <c r="H202" s="159"/>
      <c r="I202" s="159"/>
      <c r="J202" s="160"/>
      <c r="K202" s="160"/>
    </row>
    <row r="203" spans="7:11" s="158" customFormat="1" x14ac:dyDescent="0.25">
      <c r="G203" s="1"/>
      <c r="H203" s="159"/>
      <c r="I203" s="159"/>
      <c r="J203" s="160"/>
      <c r="K203" s="160"/>
    </row>
    <row r="204" spans="7:11" s="158" customFormat="1" x14ac:dyDescent="0.25">
      <c r="G204" s="1"/>
      <c r="H204" s="159"/>
      <c r="I204" s="159"/>
      <c r="J204" s="160"/>
      <c r="K204" s="160"/>
    </row>
    <row r="205" spans="7:11" s="158" customFormat="1" x14ac:dyDescent="0.25">
      <c r="G205" s="1"/>
      <c r="H205" s="159"/>
      <c r="I205" s="159"/>
      <c r="J205" s="160"/>
      <c r="K205" s="160"/>
    </row>
    <row r="206" spans="7:11" s="158" customFormat="1" x14ac:dyDescent="0.25">
      <c r="G206" s="1"/>
      <c r="H206" s="159"/>
      <c r="I206" s="159"/>
      <c r="J206" s="160"/>
      <c r="K206" s="160"/>
    </row>
    <row r="207" spans="7:11" s="158" customFormat="1" x14ac:dyDescent="0.25">
      <c r="G207" s="1"/>
      <c r="H207" s="159"/>
      <c r="I207" s="159"/>
      <c r="J207" s="160"/>
      <c r="K207" s="160"/>
    </row>
    <row r="208" spans="7:11" s="158" customFormat="1" x14ac:dyDescent="0.25">
      <c r="G208" s="1"/>
      <c r="H208" s="159"/>
      <c r="I208" s="159"/>
      <c r="J208" s="160"/>
      <c r="K208" s="160"/>
    </row>
    <row r="209" spans="7:11" s="158" customFormat="1" x14ac:dyDescent="0.25">
      <c r="G209" s="1"/>
      <c r="H209" s="159"/>
      <c r="I209" s="159"/>
      <c r="J209" s="160"/>
      <c r="K209" s="160"/>
    </row>
    <row r="210" spans="7:11" s="158" customFormat="1" x14ac:dyDescent="0.25">
      <c r="G210" s="1"/>
      <c r="H210" s="159"/>
      <c r="I210" s="159"/>
      <c r="J210" s="160"/>
      <c r="K210" s="160"/>
    </row>
    <row r="211" spans="7:11" s="158" customFormat="1" x14ac:dyDescent="0.25">
      <c r="G211" s="1"/>
      <c r="H211" s="159"/>
      <c r="I211" s="159"/>
      <c r="J211" s="160"/>
      <c r="K211" s="160"/>
    </row>
    <row r="212" spans="7:11" s="158" customFormat="1" x14ac:dyDescent="0.25">
      <c r="G212" s="1"/>
      <c r="H212" s="159"/>
      <c r="I212" s="159"/>
      <c r="J212" s="160"/>
      <c r="K212" s="160"/>
    </row>
    <row r="213" spans="7:11" s="158" customFormat="1" x14ac:dyDescent="0.25">
      <c r="G213" s="1"/>
      <c r="H213" s="159"/>
      <c r="I213" s="159"/>
      <c r="J213" s="160"/>
      <c r="K213" s="160"/>
    </row>
    <row r="214" spans="7:11" s="158" customFormat="1" x14ac:dyDescent="0.25">
      <c r="G214" s="1"/>
      <c r="H214" s="159"/>
      <c r="I214" s="159"/>
      <c r="J214" s="160"/>
      <c r="K214" s="160"/>
    </row>
    <row r="215" spans="7:11" s="158" customFormat="1" x14ac:dyDescent="0.25">
      <c r="G215" s="1"/>
      <c r="H215" s="159"/>
      <c r="I215" s="159"/>
      <c r="J215" s="160"/>
      <c r="K215" s="160"/>
    </row>
    <row r="216" spans="7:11" s="158" customFormat="1" x14ac:dyDescent="0.25">
      <c r="G216" s="1"/>
      <c r="H216" s="159"/>
      <c r="I216" s="159"/>
      <c r="J216" s="160"/>
      <c r="K216" s="160"/>
    </row>
    <row r="217" spans="7:11" s="158" customFormat="1" x14ac:dyDescent="0.25">
      <c r="G217" s="1"/>
      <c r="H217" s="159"/>
      <c r="I217" s="159"/>
      <c r="J217" s="160"/>
      <c r="K217" s="160"/>
    </row>
    <row r="218" spans="7:11" s="158" customFormat="1" x14ac:dyDescent="0.25">
      <c r="G218" s="1"/>
      <c r="H218" s="159"/>
      <c r="I218" s="159"/>
      <c r="J218" s="160"/>
      <c r="K218" s="160"/>
    </row>
    <row r="219" spans="7:11" s="158" customFormat="1" x14ac:dyDescent="0.25">
      <c r="G219" s="1"/>
      <c r="H219" s="159"/>
      <c r="I219" s="159"/>
      <c r="J219" s="160"/>
      <c r="K219" s="160"/>
    </row>
    <row r="220" spans="7:11" s="158" customFormat="1" x14ac:dyDescent="0.25">
      <c r="G220" s="1"/>
      <c r="H220" s="159"/>
      <c r="I220" s="159"/>
      <c r="J220" s="160"/>
      <c r="K220" s="160"/>
    </row>
    <row r="221" spans="7:11" s="158" customFormat="1" x14ac:dyDescent="0.25">
      <c r="G221" s="1"/>
      <c r="H221" s="159"/>
      <c r="I221" s="159"/>
      <c r="J221" s="160"/>
      <c r="K221" s="160"/>
    </row>
    <row r="222" spans="7:11" s="158" customFormat="1" x14ac:dyDescent="0.25">
      <c r="G222" s="1"/>
      <c r="H222" s="159"/>
      <c r="I222" s="159"/>
      <c r="J222" s="160"/>
      <c r="K222" s="160"/>
    </row>
    <row r="223" spans="7:11" s="158" customFormat="1" x14ac:dyDescent="0.25">
      <c r="G223" s="1"/>
      <c r="H223" s="159"/>
      <c r="I223" s="159"/>
      <c r="J223" s="160"/>
      <c r="K223" s="160"/>
    </row>
    <row r="224" spans="7:11" s="158" customFormat="1" x14ac:dyDescent="0.25">
      <c r="G224" s="1"/>
      <c r="H224" s="159"/>
      <c r="I224" s="159"/>
      <c r="J224" s="160"/>
      <c r="K224" s="160"/>
    </row>
    <row r="225" spans="2:11" s="158" customFormat="1" x14ac:dyDescent="0.25">
      <c r="G225" s="1"/>
      <c r="H225" s="159"/>
      <c r="I225" s="159"/>
      <c r="J225" s="160"/>
      <c r="K225" s="160"/>
    </row>
    <row r="226" spans="2:11" s="158" customFormat="1" x14ac:dyDescent="0.25">
      <c r="G226" s="1"/>
      <c r="H226" s="159"/>
      <c r="I226" s="159"/>
      <c r="J226" s="160"/>
      <c r="K226" s="160"/>
    </row>
    <row r="227" spans="2:11" s="158" customFormat="1" x14ac:dyDescent="0.25">
      <c r="G227" s="1"/>
      <c r="H227" s="159"/>
      <c r="I227" s="159"/>
      <c r="J227" s="160"/>
      <c r="K227" s="160"/>
    </row>
    <row r="228" spans="2:11" s="158" customFormat="1" x14ac:dyDescent="0.25">
      <c r="G228" s="1"/>
      <c r="H228" s="159"/>
      <c r="I228" s="159"/>
      <c r="J228" s="160"/>
      <c r="K228" s="160"/>
    </row>
    <row r="229" spans="2:11" s="158" customFormat="1" x14ac:dyDescent="0.25">
      <c r="G229" s="1"/>
      <c r="H229" s="159"/>
      <c r="I229" s="159"/>
      <c r="J229" s="160"/>
      <c r="K229" s="160"/>
    </row>
    <row r="230" spans="2:11" s="158" customFormat="1" x14ac:dyDescent="0.25">
      <c r="G230" s="1"/>
      <c r="H230" s="159"/>
      <c r="I230" s="159"/>
      <c r="J230" s="160"/>
      <c r="K230" s="160"/>
    </row>
    <row r="231" spans="2:11" s="158" customFormat="1" x14ac:dyDescent="0.25">
      <c r="G231" s="1"/>
      <c r="H231" s="159"/>
      <c r="I231" s="159"/>
      <c r="J231" s="160"/>
      <c r="K231" s="160"/>
    </row>
    <row r="232" spans="2:11" s="158" customFormat="1" x14ac:dyDescent="0.25">
      <c r="B232" s="161"/>
      <c r="C232" s="161"/>
      <c r="D232" s="161"/>
      <c r="E232" s="161"/>
      <c r="F232" s="161"/>
      <c r="G232" s="1"/>
      <c r="H232" s="159"/>
      <c r="I232" s="159"/>
      <c r="J232" s="160"/>
      <c r="K232" s="160"/>
    </row>
    <row r="233" spans="2:11" s="158" customFormat="1" x14ac:dyDescent="0.25">
      <c r="B233" s="161"/>
      <c r="C233" s="161"/>
      <c r="D233" s="161"/>
      <c r="E233" s="161"/>
      <c r="F233" s="161"/>
      <c r="G233" s="1"/>
      <c r="H233" s="159"/>
      <c r="I233" s="159"/>
      <c r="J233" s="160"/>
      <c r="K233" s="160"/>
    </row>
    <row r="234" spans="2:11" s="158" customFormat="1" x14ac:dyDescent="0.25">
      <c r="B234" s="161"/>
      <c r="C234" s="161"/>
      <c r="D234" s="161"/>
      <c r="E234" s="161"/>
      <c r="F234" s="161"/>
      <c r="G234" s="1"/>
      <c r="H234" s="159"/>
      <c r="I234" s="159"/>
      <c r="J234" s="160"/>
      <c r="K234" s="160"/>
    </row>
    <row r="235" spans="2:11" s="158" customFormat="1" x14ac:dyDescent="0.25">
      <c r="B235" s="161"/>
      <c r="C235" s="161"/>
      <c r="D235" s="161"/>
      <c r="E235" s="161"/>
      <c r="F235" s="161"/>
      <c r="G235" s="1"/>
      <c r="H235" s="159"/>
      <c r="I235" s="159"/>
      <c r="J235" s="160"/>
      <c r="K235" s="160"/>
    </row>
    <row r="236" spans="2:11" s="158" customFormat="1" x14ac:dyDescent="0.25">
      <c r="B236" s="161"/>
      <c r="C236" s="161"/>
      <c r="D236" s="161"/>
      <c r="E236" s="161"/>
      <c r="F236" s="161"/>
      <c r="G236" s="1"/>
      <c r="H236" s="159"/>
      <c r="I236" s="159"/>
      <c r="J236" s="160"/>
      <c r="K236" s="160"/>
    </row>
    <row r="237" spans="2:11" s="158" customFormat="1" x14ac:dyDescent="0.25">
      <c r="B237" s="161"/>
      <c r="C237" s="161"/>
      <c r="D237" s="161"/>
      <c r="E237" s="161"/>
      <c r="F237" s="161"/>
      <c r="G237" s="1"/>
      <c r="H237" s="159"/>
      <c r="I237" s="159"/>
      <c r="J237" s="160"/>
      <c r="K237" s="160"/>
    </row>
    <row r="238" spans="2:11" s="158" customFormat="1" x14ac:dyDescent="0.25">
      <c r="B238" s="161"/>
      <c r="C238" s="161"/>
      <c r="D238" s="161"/>
      <c r="E238" s="161"/>
      <c r="F238" s="161"/>
      <c r="G238" s="1"/>
      <c r="H238" s="159"/>
      <c r="I238" s="159"/>
      <c r="J238" s="160"/>
      <c r="K238" s="160"/>
    </row>
    <row r="239" spans="2:11" s="158" customFormat="1" x14ac:dyDescent="0.25">
      <c r="B239" s="161"/>
      <c r="C239" s="161"/>
      <c r="D239" s="161"/>
      <c r="E239" s="161"/>
      <c r="F239" s="161"/>
      <c r="G239" s="1"/>
      <c r="H239" s="159"/>
      <c r="I239" s="159"/>
      <c r="J239" s="160"/>
      <c r="K239" s="160"/>
    </row>
    <row r="240" spans="2:11" s="158" customFormat="1" x14ac:dyDescent="0.25">
      <c r="B240" s="161"/>
      <c r="C240" s="161"/>
      <c r="D240" s="161"/>
      <c r="E240" s="161"/>
      <c r="F240" s="161"/>
      <c r="G240" s="1"/>
      <c r="H240" s="159"/>
      <c r="I240" s="159"/>
      <c r="J240" s="160"/>
      <c r="K240" s="160"/>
    </row>
    <row r="241" spans="2:11" s="158" customFormat="1" x14ac:dyDescent="0.25">
      <c r="B241" s="161"/>
      <c r="C241" s="161"/>
      <c r="D241" s="161"/>
      <c r="E241" s="161"/>
      <c r="F241" s="161"/>
      <c r="G241" s="1"/>
      <c r="H241" s="159"/>
      <c r="I241" s="159"/>
      <c r="J241" s="160"/>
      <c r="K241" s="160"/>
    </row>
    <row r="242" spans="2:11" s="158" customFormat="1" x14ac:dyDescent="0.25">
      <c r="B242" s="161"/>
      <c r="C242" s="161"/>
      <c r="D242" s="161"/>
      <c r="E242" s="161"/>
      <c r="F242" s="161"/>
      <c r="G242" s="1"/>
      <c r="H242" s="159"/>
      <c r="I242" s="159"/>
      <c r="J242" s="160"/>
      <c r="K242" s="160"/>
    </row>
    <row r="243" spans="2:11" s="158" customFormat="1" x14ac:dyDescent="0.25">
      <c r="B243" s="161"/>
      <c r="C243" s="161"/>
      <c r="D243" s="161"/>
      <c r="E243" s="161"/>
      <c r="F243" s="161"/>
      <c r="G243" s="1"/>
      <c r="H243" s="159"/>
      <c r="I243" s="159"/>
      <c r="J243" s="160"/>
      <c r="K243" s="160"/>
    </row>
    <row r="244" spans="2:11" s="158" customFormat="1" x14ac:dyDescent="0.25">
      <c r="B244" s="161"/>
      <c r="C244" s="161"/>
      <c r="D244" s="161"/>
      <c r="E244" s="161"/>
      <c r="F244" s="161"/>
      <c r="G244" s="1"/>
      <c r="H244" s="159"/>
      <c r="I244" s="159"/>
      <c r="J244" s="160"/>
      <c r="K244" s="160"/>
    </row>
    <row r="245" spans="2:11" s="158" customFormat="1" x14ac:dyDescent="0.25">
      <c r="B245" s="161"/>
      <c r="C245" s="161"/>
      <c r="D245" s="161"/>
      <c r="E245" s="161"/>
      <c r="F245" s="161"/>
      <c r="G245" s="1"/>
      <c r="H245" s="159"/>
      <c r="I245" s="159"/>
      <c r="J245" s="160"/>
      <c r="K245" s="160"/>
    </row>
    <row r="246" spans="2:11" s="158" customFormat="1" x14ac:dyDescent="0.25">
      <c r="B246" s="161"/>
      <c r="C246" s="161"/>
      <c r="D246" s="161"/>
      <c r="E246" s="161"/>
      <c r="F246" s="161"/>
      <c r="G246" s="1"/>
      <c r="H246" s="159"/>
      <c r="I246" s="159"/>
      <c r="J246" s="160"/>
      <c r="K246" s="160"/>
    </row>
    <row r="247" spans="2:11" s="158" customFormat="1" x14ac:dyDescent="0.25">
      <c r="B247" s="161"/>
      <c r="C247" s="161"/>
      <c r="D247" s="161"/>
      <c r="E247" s="161"/>
      <c r="F247" s="161"/>
      <c r="G247" s="1"/>
      <c r="H247" s="159"/>
      <c r="I247" s="159"/>
      <c r="J247" s="160"/>
      <c r="K247" s="160"/>
    </row>
    <row r="248" spans="2:11" s="158" customFormat="1" x14ac:dyDescent="0.25">
      <c r="B248" s="161"/>
      <c r="C248" s="161"/>
      <c r="D248" s="161"/>
      <c r="E248" s="161"/>
      <c r="F248" s="161"/>
      <c r="G248" s="1"/>
      <c r="H248" s="159"/>
      <c r="I248" s="159"/>
      <c r="J248" s="160"/>
      <c r="K248" s="160"/>
    </row>
    <row r="249" spans="2:11" s="158" customFormat="1" x14ac:dyDescent="0.25">
      <c r="B249" s="161"/>
      <c r="C249" s="161"/>
      <c r="D249" s="161"/>
      <c r="E249" s="161"/>
      <c r="F249" s="161"/>
      <c r="G249" s="1"/>
      <c r="H249" s="159"/>
      <c r="I249" s="159"/>
      <c r="J249" s="160"/>
      <c r="K249" s="160"/>
    </row>
    <row r="250" spans="2:11" s="158" customFormat="1" x14ac:dyDescent="0.25">
      <c r="B250" s="161"/>
      <c r="C250" s="161"/>
      <c r="D250" s="161"/>
      <c r="E250" s="161"/>
      <c r="F250" s="161"/>
      <c r="G250" s="1"/>
      <c r="H250" s="159"/>
      <c r="I250" s="159"/>
      <c r="J250" s="160"/>
      <c r="K250" s="160"/>
    </row>
    <row r="251" spans="2:11" s="158" customFormat="1" x14ac:dyDescent="0.25">
      <c r="B251" s="161"/>
      <c r="C251" s="161"/>
      <c r="D251" s="161"/>
      <c r="E251" s="161"/>
      <c r="F251" s="161"/>
      <c r="G251" s="1"/>
      <c r="H251" s="159"/>
      <c r="I251" s="159"/>
      <c r="J251" s="160"/>
      <c r="K251" s="160"/>
    </row>
    <row r="252" spans="2:11" s="158" customFormat="1" x14ac:dyDescent="0.25">
      <c r="B252" s="161"/>
      <c r="C252" s="161"/>
      <c r="D252" s="161"/>
      <c r="E252" s="161"/>
      <c r="F252" s="161"/>
      <c r="G252" s="1"/>
      <c r="H252" s="159"/>
      <c r="I252" s="159"/>
      <c r="J252" s="160"/>
      <c r="K252" s="160"/>
    </row>
    <row r="253" spans="2:11" s="158" customFormat="1" x14ac:dyDescent="0.25">
      <c r="B253" s="161"/>
      <c r="C253" s="161"/>
      <c r="D253" s="161"/>
      <c r="E253" s="161"/>
      <c r="F253" s="161"/>
      <c r="G253" s="1"/>
      <c r="H253" s="159"/>
      <c r="I253" s="159"/>
      <c r="J253" s="160"/>
      <c r="K253" s="160"/>
    </row>
    <row r="254" spans="2:11" s="158" customFormat="1" x14ac:dyDescent="0.25">
      <c r="B254" s="161"/>
      <c r="C254" s="161"/>
      <c r="D254" s="161"/>
      <c r="E254" s="161"/>
      <c r="F254" s="161"/>
      <c r="G254" s="1"/>
      <c r="H254" s="159"/>
      <c r="I254" s="159"/>
      <c r="J254" s="160"/>
      <c r="K254" s="160"/>
    </row>
    <row r="255" spans="2:11" s="158" customFormat="1" x14ac:dyDescent="0.25">
      <c r="B255" s="161"/>
      <c r="C255" s="161"/>
      <c r="D255" s="161"/>
      <c r="E255" s="161"/>
      <c r="F255" s="161"/>
      <c r="G255" s="1"/>
      <c r="H255" s="159"/>
      <c r="I255" s="159"/>
      <c r="J255" s="160"/>
      <c r="K255" s="160"/>
    </row>
    <row r="256" spans="2:11" s="158" customFormat="1" x14ac:dyDescent="0.25">
      <c r="B256" s="161"/>
      <c r="C256" s="161"/>
      <c r="D256" s="161"/>
      <c r="E256" s="161"/>
      <c r="F256" s="161"/>
      <c r="G256" s="1"/>
      <c r="H256" s="159"/>
      <c r="I256" s="159"/>
      <c r="J256" s="160"/>
      <c r="K256" s="160"/>
    </row>
    <row r="257" spans="2:41" s="158" customFormat="1" x14ac:dyDescent="0.25">
      <c r="B257" s="161"/>
      <c r="C257" s="161"/>
      <c r="D257" s="161"/>
      <c r="E257" s="161"/>
      <c r="F257" s="161"/>
      <c r="G257" s="1"/>
      <c r="H257" s="159"/>
      <c r="I257" s="159"/>
      <c r="J257" s="160"/>
      <c r="K257" s="160"/>
    </row>
    <row r="258" spans="2:41" s="158" customFormat="1" x14ac:dyDescent="0.25">
      <c r="B258" s="161"/>
      <c r="C258" s="161"/>
      <c r="D258" s="161"/>
      <c r="E258" s="161"/>
      <c r="F258" s="161"/>
      <c r="G258" s="1"/>
      <c r="H258" s="159"/>
      <c r="I258" s="159"/>
      <c r="J258" s="160"/>
      <c r="K258" s="160"/>
    </row>
    <row r="259" spans="2:41" s="158" customFormat="1" x14ac:dyDescent="0.25">
      <c r="B259" s="161"/>
      <c r="C259" s="161"/>
      <c r="D259" s="161"/>
      <c r="E259" s="161"/>
      <c r="F259" s="161"/>
      <c r="G259" s="1"/>
      <c r="H259" s="159"/>
      <c r="I259" s="159"/>
      <c r="J259" s="160"/>
      <c r="K259" s="160"/>
    </row>
    <row r="260" spans="2:41" s="158" customFormat="1" x14ac:dyDescent="0.25">
      <c r="B260" s="161"/>
      <c r="C260" s="161"/>
      <c r="D260" s="161"/>
      <c r="E260" s="161"/>
      <c r="F260" s="161"/>
      <c r="G260" s="1"/>
      <c r="H260" s="159"/>
      <c r="I260" s="159"/>
      <c r="J260" s="160"/>
      <c r="K260" s="160"/>
    </row>
    <row r="261" spans="2:41" s="158" customFormat="1" x14ac:dyDescent="0.25">
      <c r="B261" s="161"/>
      <c r="C261" s="161"/>
      <c r="D261" s="161"/>
      <c r="E261" s="161"/>
      <c r="F261" s="161"/>
      <c r="G261" s="1"/>
      <c r="H261" s="159"/>
      <c r="I261" s="159"/>
      <c r="J261" s="160"/>
      <c r="K261" s="160"/>
    </row>
    <row r="262" spans="2:41" s="158" customFormat="1" x14ac:dyDescent="0.25">
      <c r="B262" s="161"/>
      <c r="C262" s="161"/>
      <c r="D262" s="161"/>
      <c r="E262" s="161"/>
      <c r="F262" s="161"/>
      <c r="G262" s="1"/>
      <c r="H262" s="159"/>
      <c r="I262" s="159"/>
      <c r="J262" s="160"/>
      <c r="K262" s="160"/>
    </row>
    <row r="263" spans="2:41" s="158" customFormat="1" x14ac:dyDescent="0.25">
      <c r="B263" s="161"/>
      <c r="C263" s="161"/>
      <c r="D263" s="161"/>
      <c r="E263" s="161"/>
      <c r="F263" s="161"/>
      <c r="G263" s="1"/>
      <c r="H263" s="159"/>
      <c r="I263" s="159"/>
      <c r="J263" s="160"/>
      <c r="K263" s="160"/>
    </row>
    <row r="264" spans="2:41" x14ac:dyDescent="0.25">
      <c r="H264" s="159"/>
      <c r="I264" s="159"/>
      <c r="J264" s="160"/>
      <c r="K264" s="160"/>
      <c r="L264" s="158"/>
      <c r="M264" s="158"/>
      <c r="N264" s="158"/>
      <c r="O264" s="158"/>
      <c r="P264" s="158"/>
      <c r="Q264" s="158"/>
      <c r="R264" s="158"/>
      <c r="S264" s="158"/>
      <c r="T264" s="158"/>
      <c r="U264" s="158"/>
      <c r="V264" s="158"/>
      <c r="W264" s="158"/>
      <c r="X264" s="158"/>
      <c r="Y264" s="158"/>
      <c r="Z264" s="158"/>
      <c r="AA264" s="158"/>
      <c r="AB264" s="158"/>
      <c r="AC264" s="158"/>
      <c r="AD264" s="158"/>
      <c r="AE264" s="158"/>
      <c r="AF264" s="158"/>
      <c r="AG264" s="158"/>
      <c r="AH264" s="158"/>
      <c r="AI264" s="158"/>
      <c r="AJ264" s="158"/>
      <c r="AK264" s="158"/>
      <c r="AL264" s="158"/>
      <c r="AM264" s="158"/>
      <c r="AN264" s="158"/>
      <c r="AO264" s="158"/>
    </row>
    <row r="265" spans="2:41" x14ac:dyDescent="0.25">
      <c r="H265" s="159"/>
      <c r="I265" s="159"/>
      <c r="J265" s="160"/>
      <c r="K265" s="160"/>
      <c r="L265" s="158"/>
      <c r="M265" s="158"/>
      <c r="N265" s="158"/>
      <c r="O265" s="158"/>
      <c r="P265" s="158"/>
      <c r="Q265" s="158"/>
      <c r="R265" s="158"/>
      <c r="S265" s="158"/>
      <c r="T265" s="158"/>
      <c r="U265" s="158"/>
      <c r="V265" s="158"/>
      <c r="W265" s="158"/>
      <c r="X265" s="158"/>
      <c r="Y265" s="158"/>
      <c r="Z265" s="158"/>
      <c r="AA265" s="158"/>
      <c r="AB265" s="158"/>
      <c r="AC265" s="158"/>
      <c r="AD265" s="158"/>
      <c r="AE265" s="158"/>
      <c r="AF265" s="158"/>
      <c r="AG265" s="158"/>
      <c r="AH265" s="158"/>
      <c r="AI265" s="158"/>
      <c r="AJ265" s="158"/>
      <c r="AK265" s="158"/>
      <c r="AL265" s="158"/>
      <c r="AM265" s="158"/>
      <c r="AN265" s="158"/>
      <c r="AO265" s="158"/>
    </row>
    <row r="266" spans="2:41" x14ac:dyDescent="0.25">
      <c r="H266" s="159"/>
      <c r="I266" s="159"/>
      <c r="J266" s="160"/>
      <c r="K266" s="160"/>
      <c r="L266" s="158"/>
      <c r="M266" s="158"/>
      <c r="N266" s="158"/>
      <c r="O266" s="158"/>
      <c r="P266" s="158"/>
      <c r="Q266" s="158"/>
      <c r="R266" s="158"/>
      <c r="S266" s="158"/>
      <c r="T266" s="158"/>
      <c r="U266" s="158"/>
      <c r="V266" s="158"/>
      <c r="W266" s="158"/>
      <c r="X266" s="158"/>
      <c r="Y266" s="158"/>
      <c r="Z266" s="158"/>
      <c r="AA266" s="158"/>
      <c r="AB266" s="158"/>
      <c r="AC266" s="158"/>
      <c r="AD266" s="158"/>
      <c r="AE266" s="158"/>
      <c r="AF266" s="158"/>
      <c r="AG266" s="158"/>
      <c r="AH266" s="158"/>
      <c r="AI266" s="158"/>
      <c r="AJ266" s="158"/>
      <c r="AK266" s="158"/>
      <c r="AL266" s="158"/>
      <c r="AM266" s="158"/>
      <c r="AN266" s="158"/>
      <c r="AO266" s="158"/>
    </row>
    <row r="267" spans="2:41" x14ac:dyDescent="0.25">
      <c r="H267" s="159"/>
      <c r="I267" s="159"/>
      <c r="J267" s="160"/>
      <c r="K267" s="160"/>
      <c r="L267" s="158"/>
      <c r="M267" s="158"/>
      <c r="N267" s="158"/>
      <c r="O267" s="158"/>
      <c r="P267" s="158"/>
      <c r="Q267" s="158"/>
      <c r="R267" s="158"/>
      <c r="S267" s="158"/>
      <c r="T267" s="158"/>
      <c r="U267" s="158"/>
      <c r="V267" s="158"/>
      <c r="W267" s="158"/>
      <c r="X267" s="158"/>
      <c r="Y267" s="158"/>
      <c r="Z267" s="158"/>
      <c r="AA267" s="158"/>
      <c r="AB267" s="158"/>
      <c r="AC267" s="158"/>
      <c r="AD267" s="158"/>
      <c r="AE267" s="158"/>
      <c r="AF267" s="158"/>
      <c r="AG267" s="158"/>
      <c r="AH267" s="158"/>
      <c r="AI267" s="158"/>
      <c r="AJ267" s="158"/>
      <c r="AK267" s="158"/>
      <c r="AL267" s="158"/>
      <c r="AM267" s="158"/>
      <c r="AN267" s="158"/>
      <c r="AO267" s="158"/>
    </row>
    <row r="268" spans="2:41" x14ac:dyDescent="0.25">
      <c r="H268" s="159"/>
      <c r="I268" s="159"/>
      <c r="J268" s="160"/>
      <c r="K268" s="160"/>
      <c r="L268" s="158"/>
      <c r="M268" s="158"/>
      <c r="N268" s="158"/>
      <c r="O268" s="158"/>
      <c r="P268" s="158"/>
      <c r="Q268" s="158"/>
      <c r="R268" s="158"/>
      <c r="S268" s="158"/>
      <c r="T268" s="158"/>
      <c r="U268" s="158"/>
      <c r="V268" s="158"/>
      <c r="W268" s="158"/>
      <c r="X268" s="158"/>
      <c r="Y268" s="158"/>
      <c r="Z268" s="158"/>
      <c r="AA268" s="158"/>
      <c r="AB268" s="158"/>
      <c r="AC268" s="158"/>
      <c r="AD268" s="158"/>
      <c r="AE268" s="158"/>
      <c r="AF268" s="158"/>
      <c r="AG268" s="158"/>
      <c r="AH268" s="158"/>
      <c r="AI268" s="158"/>
      <c r="AJ268" s="158"/>
      <c r="AK268" s="158"/>
      <c r="AL268" s="158"/>
      <c r="AM268" s="158"/>
      <c r="AN268" s="158"/>
      <c r="AO268" s="158"/>
    </row>
    <row r="269" spans="2:41" x14ac:dyDescent="0.25">
      <c r="H269" s="159"/>
      <c r="I269" s="159"/>
      <c r="J269" s="160"/>
      <c r="K269" s="160"/>
      <c r="L269" s="158"/>
      <c r="M269" s="158"/>
      <c r="N269" s="158"/>
      <c r="O269" s="158"/>
      <c r="P269" s="158"/>
      <c r="Q269" s="158"/>
      <c r="R269" s="158"/>
      <c r="S269" s="158"/>
      <c r="T269" s="158"/>
      <c r="U269" s="158"/>
      <c r="V269" s="158"/>
      <c r="W269" s="158"/>
      <c r="X269" s="158"/>
      <c r="Y269" s="158"/>
      <c r="Z269" s="158"/>
      <c r="AA269" s="158"/>
      <c r="AB269" s="158"/>
      <c r="AC269" s="158"/>
      <c r="AD269" s="158"/>
      <c r="AE269" s="158"/>
      <c r="AF269" s="158"/>
      <c r="AG269" s="158"/>
      <c r="AH269" s="158"/>
      <c r="AI269" s="158"/>
      <c r="AJ269" s="158"/>
      <c r="AK269" s="158"/>
      <c r="AL269" s="158"/>
      <c r="AM269" s="158"/>
      <c r="AN269" s="158"/>
      <c r="AO269" s="158"/>
    </row>
    <row r="270" spans="2:41" x14ac:dyDescent="0.25">
      <c r="H270" s="159"/>
      <c r="I270" s="159"/>
      <c r="J270" s="160"/>
      <c r="K270" s="160"/>
      <c r="L270" s="158"/>
      <c r="M270" s="158"/>
      <c r="N270" s="158"/>
      <c r="O270" s="158"/>
      <c r="P270" s="158"/>
      <c r="Q270" s="158"/>
      <c r="R270" s="158"/>
      <c r="S270" s="158"/>
      <c r="T270" s="158"/>
      <c r="U270" s="158"/>
      <c r="V270" s="158"/>
      <c r="W270" s="158"/>
      <c r="X270" s="158"/>
      <c r="Y270" s="158"/>
      <c r="Z270" s="158"/>
      <c r="AA270" s="158"/>
      <c r="AB270" s="158"/>
      <c r="AC270" s="158"/>
      <c r="AD270" s="158"/>
      <c r="AE270" s="158"/>
      <c r="AF270" s="158"/>
      <c r="AG270" s="158"/>
      <c r="AH270" s="158"/>
      <c r="AI270" s="158"/>
      <c r="AJ270" s="158"/>
      <c r="AK270" s="158"/>
      <c r="AL270" s="158"/>
      <c r="AM270" s="158"/>
      <c r="AN270" s="158"/>
      <c r="AO270" s="158"/>
    </row>
    <row r="271" spans="2:41" x14ac:dyDescent="0.25">
      <c r="H271" s="159"/>
      <c r="I271" s="159"/>
      <c r="J271" s="160"/>
      <c r="K271" s="160"/>
      <c r="L271" s="158"/>
      <c r="M271" s="158"/>
      <c r="N271" s="158"/>
      <c r="O271" s="158"/>
      <c r="P271" s="158"/>
      <c r="Q271" s="158"/>
      <c r="R271" s="158"/>
      <c r="S271" s="158"/>
      <c r="T271" s="158"/>
      <c r="U271" s="158"/>
      <c r="V271" s="158"/>
      <c r="W271" s="158"/>
      <c r="X271" s="158"/>
      <c r="Y271" s="158"/>
      <c r="Z271" s="158"/>
      <c r="AA271" s="158"/>
      <c r="AB271" s="158"/>
      <c r="AC271" s="158"/>
      <c r="AD271" s="158"/>
      <c r="AE271" s="158"/>
      <c r="AF271" s="158"/>
      <c r="AG271" s="158"/>
      <c r="AH271" s="158"/>
      <c r="AI271" s="158"/>
      <c r="AJ271" s="158"/>
      <c r="AK271" s="158"/>
      <c r="AL271" s="158"/>
      <c r="AM271" s="158"/>
      <c r="AN271" s="158"/>
      <c r="AO271" s="158"/>
    </row>
    <row r="272" spans="2:41" x14ac:dyDescent="0.25">
      <c r="H272" s="159"/>
      <c r="I272" s="159"/>
      <c r="J272" s="160"/>
      <c r="K272" s="160"/>
      <c r="L272" s="158"/>
      <c r="M272" s="158"/>
      <c r="N272" s="158"/>
      <c r="O272" s="158"/>
      <c r="P272" s="158"/>
      <c r="Q272" s="158"/>
      <c r="R272" s="158"/>
      <c r="S272" s="158"/>
      <c r="T272" s="158"/>
      <c r="U272" s="158"/>
      <c r="V272" s="158"/>
      <c r="W272" s="158"/>
      <c r="X272" s="158"/>
      <c r="Y272" s="158"/>
      <c r="Z272" s="158"/>
      <c r="AA272" s="158"/>
      <c r="AB272" s="158"/>
      <c r="AC272" s="158"/>
      <c r="AD272" s="158"/>
      <c r="AE272" s="158"/>
      <c r="AF272" s="158"/>
      <c r="AG272" s="158"/>
      <c r="AH272" s="158"/>
      <c r="AI272" s="158"/>
      <c r="AJ272" s="158"/>
      <c r="AK272" s="158"/>
      <c r="AL272" s="158"/>
      <c r="AM272" s="158"/>
      <c r="AN272" s="158"/>
      <c r="AO272" s="158"/>
    </row>
    <row r="273" spans="8:41" x14ac:dyDescent="0.25">
      <c r="H273" s="159"/>
      <c r="I273" s="159"/>
      <c r="J273" s="160"/>
      <c r="K273" s="160"/>
      <c r="L273" s="158"/>
      <c r="M273" s="158"/>
      <c r="N273" s="158"/>
      <c r="O273" s="158"/>
      <c r="P273" s="158"/>
      <c r="Q273" s="158"/>
      <c r="R273" s="158"/>
      <c r="S273" s="158"/>
      <c r="T273" s="158"/>
      <c r="U273" s="158"/>
      <c r="V273" s="158"/>
      <c r="W273" s="158"/>
      <c r="X273" s="158"/>
      <c r="Y273" s="158"/>
      <c r="Z273" s="158"/>
      <c r="AA273" s="158"/>
      <c r="AB273" s="158"/>
      <c r="AC273" s="158"/>
      <c r="AD273" s="158"/>
      <c r="AE273" s="158"/>
      <c r="AF273" s="158"/>
      <c r="AG273" s="158"/>
      <c r="AH273" s="158"/>
      <c r="AI273" s="158"/>
      <c r="AJ273" s="158"/>
      <c r="AK273" s="158"/>
      <c r="AL273" s="158"/>
      <c r="AM273" s="158"/>
      <c r="AN273" s="158"/>
      <c r="AO273" s="158"/>
    </row>
    <row r="274" spans="8:41" x14ac:dyDescent="0.25">
      <c r="H274" s="159"/>
      <c r="I274" s="159"/>
      <c r="J274" s="160"/>
      <c r="K274" s="160"/>
      <c r="L274" s="158"/>
      <c r="M274" s="158"/>
      <c r="N274" s="158"/>
      <c r="O274" s="158"/>
      <c r="P274" s="158"/>
      <c r="Q274" s="158"/>
      <c r="R274" s="158"/>
      <c r="S274" s="158"/>
      <c r="T274" s="158"/>
      <c r="U274" s="158"/>
      <c r="V274" s="158"/>
      <c r="W274" s="158"/>
      <c r="X274" s="158"/>
      <c r="Y274" s="158"/>
      <c r="Z274" s="158"/>
      <c r="AA274" s="158"/>
      <c r="AB274" s="158"/>
      <c r="AC274" s="158"/>
      <c r="AD274" s="158"/>
      <c r="AE274" s="158"/>
      <c r="AF274" s="158"/>
      <c r="AG274" s="158"/>
      <c r="AH274" s="158"/>
      <c r="AI274" s="158"/>
      <c r="AJ274" s="158"/>
      <c r="AK274" s="158"/>
      <c r="AL274" s="158"/>
      <c r="AM274" s="158"/>
      <c r="AN274" s="158"/>
      <c r="AO274" s="158"/>
    </row>
    <row r="275" spans="8:41" x14ac:dyDescent="0.25">
      <c r="H275" s="159"/>
      <c r="I275" s="159"/>
      <c r="J275" s="160"/>
      <c r="K275" s="160"/>
      <c r="L275" s="158"/>
      <c r="M275" s="158"/>
      <c r="N275" s="158"/>
      <c r="O275" s="158"/>
      <c r="P275" s="158"/>
      <c r="Q275" s="158"/>
      <c r="R275" s="158"/>
      <c r="S275" s="158"/>
      <c r="T275" s="158"/>
      <c r="U275" s="158"/>
      <c r="V275" s="158"/>
      <c r="W275" s="158"/>
      <c r="X275" s="158"/>
      <c r="Y275" s="158"/>
      <c r="Z275" s="158"/>
      <c r="AA275" s="158"/>
      <c r="AB275" s="158"/>
      <c r="AC275" s="158"/>
      <c r="AD275" s="158"/>
      <c r="AE275" s="158"/>
      <c r="AF275" s="158"/>
      <c r="AG275" s="158"/>
      <c r="AH275" s="158"/>
      <c r="AI275" s="158"/>
      <c r="AJ275" s="158"/>
      <c r="AK275" s="158"/>
      <c r="AL275" s="158"/>
      <c r="AM275" s="158"/>
      <c r="AN275" s="158"/>
      <c r="AO275" s="158"/>
    </row>
    <row r="276" spans="8:41" x14ac:dyDescent="0.25">
      <c r="H276" s="159"/>
      <c r="I276" s="159"/>
      <c r="J276" s="160"/>
      <c r="K276" s="160"/>
      <c r="L276" s="158"/>
      <c r="M276" s="158"/>
      <c r="N276" s="158"/>
      <c r="O276" s="158"/>
      <c r="P276" s="158"/>
      <c r="Q276" s="158"/>
      <c r="R276" s="158"/>
      <c r="S276" s="158"/>
      <c r="T276" s="158"/>
      <c r="U276" s="158"/>
      <c r="V276" s="158"/>
      <c r="W276" s="158"/>
      <c r="X276" s="158"/>
      <c r="Y276" s="158"/>
      <c r="Z276" s="158"/>
      <c r="AA276" s="158"/>
      <c r="AB276" s="158"/>
      <c r="AC276" s="158"/>
      <c r="AD276" s="158"/>
      <c r="AE276" s="158"/>
      <c r="AF276" s="158"/>
      <c r="AG276" s="158"/>
      <c r="AH276" s="158"/>
      <c r="AI276" s="158"/>
      <c r="AJ276" s="158"/>
      <c r="AK276" s="158"/>
      <c r="AL276" s="158"/>
      <c r="AM276" s="158"/>
      <c r="AN276" s="158"/>
      <c r="AO276" s="158"/>
    </row>
    <row r="277" spans="8:41" x14ac:dyDescent="0.25">
      <c r="H277" s="159"/>
      <c r="I277" s="159"/>
      <c r="J277" s="160"/>
      <c r="K277" s="160"/>
      <c r="L277" s="158"/>
      <c r="M277" s="158"/>
      <c r="N277" s="158"/>
      <c r="O277" s="158"/>
      <c r="P277" s="158"/>
      <c r="Q277" s="158"/>
      <c r="R277" s="158"/>
      <c r="S277" s="158"/>
      <c r="T277" s="158"/>
      <c r="U277" s="158"/>
      <c r="V277" s="158"/>
      <c r="W277" s="158"/>
      <c r="X277" s="158"/>
      <c r="Y277" s="158"/>
      <c r="Z277" s="158"/>
      <c r="AA277" s="158"/>
      <c r="AB277" s="158"/>
      <c r="AC277" s="158"/>
      <c r="AD277" s="158"/>
      <c r="AE277" s="158"/>
      <c r="AF277" s="158"/>
      <c r="AG277" s="158"/>
      <c r="AH277" s="158"/>
      <c r="AI277" s="158"/>
      <c r="AJ277" s="158"/>
      <c r="AK277" s="158"/>
      <c r="AL277" s="158"/>
      <c r="AM277" s="158"/>
      <c r="AN277" s="158"/>
      <c r="AO277" s="158"/>
    </row>
    <row r="278" spans="8:41" x14ac:dyDescent="0.25">
      <c r="H278" s="159"/>
      <c r="I278" s="159"/>
      <c r="J278" s="160"/>
      <c r="K278" s="160"/>
      <c r="L278" s="158"/>
      <c r="M278" s="158"/>
      <c r="N278" s="158"/>
      <c r="O278" s="158"/>
      <c r="P278" s="158"/>
      <c r="Q278" s="158"/>
      <c r="R278" s="158"/>
      <c r="S278" s="158"/>
      <c r="T278" s="158"/>
      <c r="U278" s="158"/>
      <c r="V278" s="158"/>
      <c r="W278" s="158"/>
      <c r="X278" s="158"/>
      <c r="Y278" s="158"/>
      <c r="Z278" s="158"/>
      <c r="AA278" s="158"/>
      <c r="AB278" s="158"/>
      <c r="AC278" s="158"/>
      <c r="AD278" s="158"/>
      <c r="AE278" s="158"/>
      <c r="AF278" s="158"/>
      <c r="AG278" s="158"/>
      <c r="AH278" s="158"/>
      <c r="AI278" s="158"/>
      <c r="AJ278" s="158"/>
      <c r="AK278" s="158"/>
      <c r="AL278" s="158"/>
      <c r="AM278" s="158"/>
      <c r="AN278" s="158"/>
      <c r="AO278" s="158"/>
    </row>
    <row r="279" spans="8:41" x14ac:dyDescent="0.25">
      <c r="H279" s="159"/>
      <c r="I279" s="159"/>
      <c r="J279" s="160"/>
      <c r="K279" s="160"/>
      <c r="L279" s="158"/>
      <c r="M279" s="158"/>
      <c r="N279" s="158"/>
      <c r="O279" s="158"/>
      <c r="P279" s="158"/>
      <c r="Q279" s="158"/>
      <c r="R279" s="158"/>
      <c r="S279" s="158"/>
      <c r="T279" s="158"/>
      <c r="U279" s="158"/>
      <c r="V279" s="158"/>
      <c r="W279" s="158"/>
      <c r="X279" s="158"/>
      <c r="Y279" s="158"/>
      <c r="Z279" s="158"/>
      <c r="AA279" s="158"/>
      <c r="AB279" s="158"/>
      <c r="AC279" s="158"/>
      <c r="AD279" s="158"/>
      <c r="AE279" s="158"/>
      <c r="AF279" s="158"/>
      <c r="AG279" s="158"/>
      <c r="AH279" s="158"/>
      <c r="AI279" s="158"/>
      <c r="AJ279" s="158"/>
      <c r="AK279" s="158"/>
      <c r="AL279" s="158"/>
      <c r="AM279" s="158"/>
      <c r="AN279" s="158"/>
      <c r="AO279" s="158"/>
    </row>
    <row r="280" spans="8:41" x14ac:dyDescent="0.25">
      <c r="H280" s="159"/>
      <c r="I280" s="159"/>
      <c r="J280" s="160"/>
      <c r="K280" s="160"/>
      <c r="L280" s="158"/>
      <c r="M280" s="158"/>
      <c r="N280" s="158"/>
      <c r="O280" s="158"/>
      <c r="P280" s="158"/>
      <c r="Q280" s="158"/>
      <c r="R280" s="158"/>
      <c r="S280" s="158"/>
      <c r="T280" s="158"/>
      <c r="U280" s="158"/>
      <c r="V280" s="158"/>
      <c r="W280" s="158"/>
      <c r="X280" s="158"/>
      <c r="Y280" s="158"/>
      <c r="Z280" s="158"/>
      <c r="AA280" s="158"/>
      <c r="AB280" s="158"/>
      <c r="AC280" s="158"/>
      <c r="AD280" s="158"/>
      <c r="AE280" s="158"/>
      <c r="AF280" s="158"/>
      <c r="AG280" s="158"/>
      <c r="AH280" s="158"/>
      <c r="AI280" s="158"/>
      <c r="AJ280" s="158"/>
      <c r="AK280" s="158"/>
      <c r="AL280" s="158"/>
      <c r="AM280" s="158"/>
      <c r="AN280" s="158"/>
      <c r="AO280" s="158"/>
    </row>
    <row r="281" spans="8:41" x14ac:dyDescent="0.25">
      <c r="H281" s="159"/>
      <c r="I281" s="159"/>
      <c r="J281" s="160"/>
      <c r="K281" s="160"/>
      <c r="L281" s="158"/>
      <c r="M281" s="158"/>
      <c r="N281" s="158"/>
      <c r="O281" s="158"/>
      <c r="P281" s="158"/>
      <c r="Q281" s="158"/>
      <c r="R281" s="158"/>
      <c r="S281" s="158"/>
      <c r="T281" s="158"/>
      <c r="U281" s="158"/>
      <c r="V281" s="158"/>
      <c r="W281" s="158"/>
      <c r="X281" s="158"/>
      <c r="Y281" s="158"/>
      <c r="Z281" s="158"/>
      <c r="AA281" s="158"/>
      <c r="AB281" s="158"/>
      <c r="AC281" s="158"/>
      <c r="AD281" s="158"/>
      <c r="AE281" s="158"/>
      <c r="AF281" s="158"/>
      <c r="AG281" s="158"/>
      <c r="AH281" s="158"/>
      <c r="AI281" s="158"/>
      <c r="AJ281" s="158"/>
      <c r="AK281" s="158"/>
      <c r="AL281" s="158"/>
      <c r="AM281" s="158"/>
      <c r="AN281" s="158"/>
      <c r="AO281" s="158"/>
    </row>
    <row r="282" spans="8:41" x14ac:dyDescent="0.25">
      <c r="H282" s="159"/>
      <c r="I282" s="159"/>
      <c r="J282" s="160"/>
      <c r="K282" s="160"/>
      <c r="L282" s="158"/>
      <c r="M282" s="158"/>
      <c r="N282" s="158"/>
      <c r="O282" s="158"/>
      <c r="P282" s="158"/>
      <c r="Q282" s="158"/>
      <c r="R282" s="158"/>
      <c r="S282" s="158"/>
      <c r="T282" s="158"/>
      <c r="U282" s="158"/>
      <c r="V282" s="158"/>
      <c r="W282" s="158"/>
      <c r="X282" s="158"/>
      <c r="Y282" s="158"/>
      <c r="Z282" s="158"/>
      <c r="AA282" s="158"/>
      <c r="AB282" s="158"/>
      <c r="AC282" s="158"/>
      <c r="AD282" s="158"/>
      <c r="AE282" s="158"/>
      <c r="AF282" s="158"/>
      <c r="AG282" s="158"/>
      <c r="AH282" s="158"/>
      <c r="AI282" s="158"/>
      <c r="AJ282" s="158"/>
      <c r="AK282" s="158"/>
      <c r="AL282" s="158"/>
      <c r="AM282" s="158"/>
      <c r="AN282" s="158"/>
      <c r="AO282" s="158"/>
    </row>
    <row r="283" spans="8:41" x14ac:dyDescent="0.25">
      <c r="H283" s="159"/>
      <c r="I283" s="159"/>
      <c r="J283" s="160"/>
      <c r="K283" s="160"/>
      <c r="L283" s="158"/>
      <c r="M283" s="158"/>
      <c r="N283" s="158"/>
      <c r="O283" s="158"/>
      <c r="P283" s="158"/>
      <c r="Q283" s="158"/>
      <c r="R283" s="158"/>
      <c r="S283" s="158"/>
      <c r="T283" s="158"/>
      <c r="U283" s="158"/>
      <c r="V283" s="158"/>
      <c r="W283" s="158"/>
      <c r="X283" s="158"/>
      <c r="Y283" s="158"/>
      <c r="Z283" s="158"/>
      <c r="AA283" s="158"/>
      <c r="AB283" s="158"/>
      <c r="AC283" s="158"/>
      <c r="AD283" s="158"/>
      <c r="AE283" s="158"/>
      <c r="AF283" s="158"/>
      <c r="AG283" s="158"/>
      <c r="AH283" s="158"/>
      <c r="AI283" s="158"/>
      <c r="AJ283" s="158"/>
      <c r="AK283" s="158"/>
      <c r="AL283" s="158"/>
      <c r="AM283" s="158"/>
      <c r="AN283" s="158"/>
      <c r="AO283" s="158"/>
    </row>
    <row r="284" spans="8:41" x14ac:dyDescent="0.25">
      <c r="H284" s="159"/>
      <c r="I284" s="159"/>
      <c r="J284" s="160"/>
      <c r="K284" s="160"/>
      <c r="L284" s="158"/>
      <c r="M284" s="158"/>
      <c r="N284" s="158"/>
      <c r="O284" s="158"/>
      <c r="P284" s="158"/>
      <c r="Q284" s="158"/>
      <c r="R284" s="158"/>
      <c r="S284" s="158"/>
      <c r="T284" s="158"/>
      <c r="U284" s="158"/>
      <c r="V284" s="158"/>
      <c r="W284" s="158"/>
      <c r="X284" s="158"/>
      <c r="Y284" s="158"/>
      <c r="Z284" s="158"/>
      <c r="AA284" s="158"/>
      <c r="AB284" s="158"/>
      <c r="AC284" s="158"/>
      <c r="AD284" s="158"/>
      <c r="AE284" s="158"/>
      <c r="AF284" s="158"/>
      <c r="AG284" s="158"/>
      <c r="AH284" s="158"/>
      <c r="AI284" s="158"/>
      <c r="AJ284" s="158"/>
      <c r="AK284" s="158"/>
      <c r="AL284" s="158"/>
      <c r="AM284" s="158"/>
      <c r="AN284" s="158"/>
      <c r="AO284" s="158"/>
    </row>
    <row r="285" spans="8:41" x14ac:dyDescent="0.25">
      <c r="H285" s="159"/>
      <c r="I285" s="159"/>
      <c r="J285" s="160"/>
      <c r="K285" s="160"/>
      <c r="L285" s="158"/>
      <c r="M285" s="158"/>
      <c r="N285" s="158"/>
      <c r="O285" s="158"/>
      <c r="P285" s="158"/>
      <c r="Q285" s="158"/>
      <c r="R285" s="158"/>
      <c r="S285" s="158"/>
      <c r="T285" s="158"/>
      <c r="U285" s="158"/>
      <c r="V285" s="158"/>
      <c r="W285" s="158"/>
      <c r="X285" s="158"/>
      <c r="Y285" s="158"/>
      <c r="Z285" s="158"/>
      <c r="AA285" s="158"/>
      <c r="AB285" s="158"/>
      <c r="AC285" s="158"/>
      <c r="AD285" s="158"/>
      <c r="AE285" s="158"/>
      <c r="AF285" s="158"/>
      <c r="AG285" s="158"/>
      <c r="AH285" s="158"/>
      <c r="AI285" s="158"/>
      <c r="AJ285" s="158"/>
      <c r="AK285" s="158"/>
      <c r="AL285" s="158"/>
      <c r="AM285" s="158"/>
      <c r="AN285" s="158"/>
      <c r="AO285" s="158"/>
    </row>
    <row r="286" spans="8:41" x14ac:dyDescent="0.25">
      <c r="H286" s="159"/>
      <c r="I286" s="159"/>
      <c r="J286" s="160"/>
      <c r="K286" s="160"/>
      <c r="L286" s="158"/>
      <c r="M286" s="158"/>
      <c r="N286" s="158"/>
      <c r="O286" s="158"/>
      <c r="P286" s="158"/>
      <c r="Q286" s="158"/>
      <c r="R286" s="158"/>
      <c r="S286" s="158"/>
      <c r="T286" s="158"/>
      <c r="U286" s="158"/>
      <c r="V286" s="158"/>
      <c r="W286" s="158"/>
      <c r="X286" s="158"/>
      <c r="Y286" s="158"/>
      <c r="Z286" s="158"/>
      <c r="AA286" s="158"/>
      <c r="AB286" s="158"/>
      <c r="AC286" s="158"/>
      <c r="AD286" s="158"/>
      <c r="AE286" s="158"/>
      <c r="AF286" s="158"/>
      <c r="AG286" s="158"/>
      <c r="AH286" s="158"/>
      <c r="AI286" s="158"/>
      <c r="AJ286" s="158"/>
      <c r="AK286" s="158"/>
      <c r="AL286" s="158"/>
      <c r="AM286" s="158"/>
      <c r="AN286" s="158"/>
      <c r="AO286" s="158"/>
    </row>
    <row r="287" spans="8:41" x14ac:dyDescent="0.25">
      <c r="H287" s="159"/>
      <c r="I287" s="159"/>
      <c r="J287" s="160"/>
      <c r="K287" s="160"/>
      <c r="L287" s="158"/>
      <c r="M287" s="158"/>
      <c r="N287" s="158"/>
      <c r="O287" s="158"/>
      <c r="P287" s="158"/>
      <c r="Q287" s="158"/>
      <c r="R287" s="158"/>
      <c r="S287" s="158"/>
      <c r="T287" s="158"/>
      <c r="U287" s="158"/>
      <c r="V287" s="158"/>
      <c r="W287" s="158"/>
      <c r="X287" s="158"/>
      <c r="Y287" s="158"/>
      <c r="Z287" s="158"/>
      <c r="AA287" s="158"/>
      <c r="AB287" s="158"/>
      <c r="AC287" s="158"/>
      <c r="AD287" s="158"/>
      <c r="AE287" s="158"/>
      <c r="AF287" s="158"/>
      <c r="AG287" s="158"/>
      <c r="AH287" s="158"/>
      <c r="AI287" s="158"/>
      <c r="AJ287" s="158"/>
      <c r="AK287" s="158"/>
      <c r="AL287" s="158"/>
      <c r="AM287" s="158"/>
      <c r="AN287" s="158"/>
      <c r="AO287" s="158"/>
    </row>
    <row r="288" spans="8:41" x14ac:dyDescent="0.25">
      <c r="H288" s="159"/>
      <c r="I288" s="159"/>
      <c r="J288" s="160"/>
      <c r="K288" s="160"/>
      <c r="L288" s="158"/>
      <c r="M288" s="158"/>
      <c r="N288" s="158"/>
      <c r="O288" s="158"/>
      <c r="P288" s="158"/>
      <c r="Q288" s="158"/>
      <c r="R288" s="158"/>
      <c r="S288" s="158"/>
      <c r="T288" s="158"/>
      <c r="U288" s="158"/>
      <c r="V288" s="158"/>
      <c r="W288" s="158"/>
      <c r="X288" s="158"/>
      <c r="Y288" s="158"/>
      <c r="Z288" s="158"/>
      <c r="AA288" s="158"/>
      <c r="AB288" s="158"/>
      <c r="AC288" s="158"/>
      <c r="AD288" s="158"/>
      <c r="AE288" s="158"/>
      <c r="AF288" s="158"/>
      <c r="AG288" s="158"/>
      <c r="AH288" s="158"/>
      <c r="AI288" s="158"/>
      <c r="AJ288" s="158"/>
      <c r="AK288" s="158"/>
      <c r="AL288" s="158"/>
      <c r="AM288" s="158"/>
      <c r="AN288" s="158"/>
      <c r="AO288" s="158"/>
    </row>
    <row r="289" spans="8:41" x14ac:dyDescent="0.25">
      <c r="H289" s="159"/>
      <c r="I289" s="159"/>
      <c r="J289" s="160"/>
      <c r="K289" s="160"/>
      <c r="L289" s="158"/>
      <c r="M289" s="158"/>
      <c r="N289" s="158"/>
      <c r="O289" s="158"/>
      <c r="P289" s="158"/>
      <c r="Q289" s="158"/>
      <c r="R289" s="158"/>
      <c r="S289" s="158"/>
      <c r="T289" s="158"/>
      <c r="U289" s="158"/>
      <c r="V289" s="158"/>
      <c r="W289" s="158"/>
      <c r="X289" s="158"/>
      <c r="Y289" s="158"/>
      <c r="Z289" s="158"/>
      <c r="AA289" s="158"/>
      <c r="AB289" s="158"/>
      <c r="AC289" s="158"/>
      <c r="AD289" s="158"/>
      <c r="AE289" s="158"/>
      <c r="AF289" s="158"/>
      <c r="AG289" s="158"/>
      <c r="AH289" s="158"/>
      <c r="AI289" s="158"/>
      <c r="AJ289" s="158"/>
      <c r="AK289" s="158"/>
      <c r="AL289" s="158"/>
      <c r="AM289" s="158"/>
      <c r="AN289" s="158"/>
      <c r="AO289" s="158"/>
    </row>
    <row r="290" spans="8:41" x14ac:dyDescent="0.25">
      <c r="H290" s="159"/>
      <c r="I290" s="159"/>
      <c r="J290" s="160"/>
      <c r="K290" s="160"/>
      <c r="L290" s="158"/>
      <c r="M290" s="158"/>
      <c r="N290" s="158"/>
      <c r="O290" s="158"/>
      <c r="P290" s="158"/>
      <c r="Q290" s="158"/>
      <c r="R290" s="158"/>
      <c r="S290" s="158"/>
      <c r="T290" s="158"/>
      <c r="U290" s="158"/>
      <c r="V290" s="158"/>
      <c r="W290" s="158"/>
      <c r="X290" s="158"/>
      <c r="Y290" s="158"/>
      <c r="Z290" s="158"/>
      <c r="AA290" s="158"/>
      <c r="AB290" s="158"/>
      <c r="AC290" s="158"/>
      <c r="AD290" s="158"/>
      <c r="AE290" s="158"/>
      <c r="AF290" s="158"/>
      <c r="AG290" s="158"/>
      <c r="AH290" s="158"/>
      <c r="AI290" s="158"/>
      <c r="AJ290" s="158"/>
      <c r="AK290" s="158"/>
      <c r="AL290" s="158"/>
      <c r="AM290" s="158"/>
      <c r="AN290" s="158"/>
      <c r="AO290" s="158"/>
    </row>
    <row r="291" spans="8:41" x14ac:dyDescent="0.25">
      <c r="H291" s="159"/>
      <c r="I291" s="159"/>
      <c r="J291" s="160"/>
      <c r="K291" s="160"/>
      <c r="L291" s="158"/>
      <c r="M291" s="158"/>
      <c r="N291" s="158"/>
      <c r="O291" s="158"/>
      <c r="P291" s="158"/>
      <c r="Q291" s="158"/>
      <c r="R291" s="158"/>
      <c r="S291" s="158"/>
      <c r="T291" s="158"/>
      <c r="U291" s="158"/>
      <c r="V291" s="158"/>
      <c r="W291" s="158"/>
      <c r="X291" s="158"/>
      <c r="Y291" s="158"/>
      <c r="Z291" s="158"/>
      <c r="AA291" s="158"/>
      <c r="AB291" s="158"/>
      <c r="AC291" s="158"/>
      <c r="AD291" s="158"/>
      <c r="AE291" s="158"/>
      <c r="AF291" s="158"/>
      <c r="AG291" s="158"/>
      <c r="AH291" s="158"/>
      <c r="AI291" s="158"/>
      <c r="AJ291" s="158"/>
      <c r="AK291" s="158"/>
      <c r="AL291" s="158"/>
      <c r="AM291" s="158"/>
      <c r="AN291" s="158"/>
      <c r="AO291" s="158"/>
    </row>
    <row r="292" spans="8:41" x14ac:dyDescent="0.25">
      <c r="H292" s="159"/>
      <c r="I292" s="159"/>
      <c r="J292" s="160"/>
      <c r="K292" s="160"/>
      <c r="L292" s="158"/>
      <c r="M292" s="158"/>
      <c r="N292" s="158"/>
      <c r="O292" s="158"/>
      <c r="P292" s="158"/>
      <c r="Q292" s="158"/>
      <c r="R292" s="158"/>
      <c r="S292" s="158"/>
      <c r="T292" s="158"/>
      <c r="U292" s="158"/>
      <c r="V292" s="158"/>
      <c r="W292" s="158"/>
      <c r="X292" s="158"/>
      <c r="Y292" s="158"/>
      <c r="Z292" s="158"/>
      <c r="AA292" s="158"/>
      <c r="AB292" s="158"/>
      <c r="AC292" s="158"/>
      <c r="AD292" s="158"/>
      <c r="AE292" s="158"/>
      <c r="AF292" s="158"/>
      <c r="AG292" s="158"/>
      <c r="AH292" s="158"/>
      <c r="AI292" s="158"/>
      <c r="AJ292" s="158"/>
      <c r="AK292" s="158"/>
      <c r="AL292" s="158"/>
      <c r="AM292" s="158"/>
      <c r="AN292" s="158"/>
      <c r="AO292" s="158"/>
    </row>
    <row r="293" spans="8:41" x14ac:dyDescent="0.25">
      <c r="H293" s="159"/>
      <c r="I293" s="159"/>
      <c r="J293" s="160"/>
      <c r="K293" s="160"/>
      <c r="L293" s="158"/>
      <c r="M293" s="158"/>
      <c r="N293" s="158"/>
      <c r="O293" s="158"/>
      <c r="P293" s="158"/>
      <c r="Q293" s="158"/>
      <c r="R293" s="158"/>
      <c r="S293" s="158"/>
      <c r="T293" s="158"/>
      <c r="U293" s="158"/>
      <c r="V293" s="158"/>
      <c r="W293" s="158"/>
      <c r="X293" s="158"/>
      <c r="Y293" s="158"/>
      <c r="Z293" s="158"/>
      <c r="AA293" s="158"/>
      <c r="AB293" s="158"/>
      <c r="AC293" s="158"/>
      <c r="AD293" s="158"/>
      <c r="AE293" s="158"/>
      <c r="AF293" s="158"/>
      <c r="AG293" s="158"/>
      <c r="AH293" s="158"/>
      <c r="AI293" s="158"/>
      <c r="AJ293" s="158"/>
      <c r="AK293" s="158"/>
      <c r="AL293" s="158"/>
      <c r="AM293" s="158"/>
      <c r="AN293" s="158"/>
      <c r="AO293" s="158"/>
    </row>
    <row r="294" spans="8:41" x14ac:dyDescent="0.25">
      <c r="H294" s="159"/>
      <c r="I294" s="159"/>
      <c r="J294" s="160"/>
      <c r="K294" s="160"/>
      <c r="L294" s="158"/>
      <c r="M294" s="158"/>
      <c r="N294" s="158"/>
      <c r="O294" s="158"/>
      <c r="P294" s="158"/>
      <c r="Q294" s="158"/>
      <c r="R294" s="158"/>
      <c r="S294" s="158"/>
      <c r="T294" s="158"/>
      <c r="U294" s="158"/>
      <c r="V294" s="158"/>
      <c r="W294" s="158"/>
      <c r="X294" s="158"/>
      <c r="Y294" s="158"/>
      <c r="Z294" s="158"/>
      <c r="AA294" s="158"/>
      <c r="AB294" s="158"/>
      <c r="AC294" s="158"/>
      <c r="AD294" s="158"/>
      <c r="AE294" s="158"/>
      <c r="AF294" s="158"/>
      <c r="AG294" s="158"/>
      <c r="AH294" s="158"/>
      <c r="AI294" s="158"/>
      <c r="AJ294" s="158"/>
      <c r="AK294" s="158"/>
      <c r="AL294" s="158"/>
      <c r="AM294" s="158"/>
      <c r="AN294" s="158"/>
      <c r="AO294" s="158"/>
    </row>
    <row r="295" spans="8:41" x14ac:dyDescent="0.25">
      <c r="H295" s="159"/>
      <c r="I295" s="159"/>
      <c r="J295" s="160"/>
      <c r="K295" s="160"/>
      <c r="L295" s="158"/>
      <c r="M295" s="158"/>
      <c r="N295" s="158"/>
      <c r="O295" s="158"/>
      <c r="P295" s="158"/>
      <c r="Q295" s="158"/>
      <c r="R295" s="158"/>
      <c r="S295" s="158"/>
      <c r="T295" s="158"/>
      <c r="U295" s="158"/>
      <c r="V295" s="158"/>
      <c r="W295" s="158"/>
      <c r="X295" s="158"/>
      <c r="Y295" s="158"/>
      <c r="Z295" s="158"/>
      <c r="AA295" s="158"/>
      <c r="AB295" s="158"/>
      <c r="AC295" s="158"/>
      <c r="AD295" s="158"/>
      <c r="AE295" s="158"/>
      <c r="AF295" s="158"/>
      <c r="AG295" s="158"/>
      <c r="AH295" s="158"/>
      <c r="AI295" s="158"/>
      <c r="AJ295" s="158"/>
      <c r="AK295" s="158"/>
      <c r="AL295" s="158"/>
      <c r="AM295" s="158"/>
      <c r="AN295" s="158"/>
      <c r="AO295" s="158"/>
    </row>
    <row r="296" spans="8:41" x14ac:dyDescent="0.25">
      <c r="H296" s="159"/>
      <c r="I296" s="159"/>
      <c r="J296" s="160"/>
      <c r="K296" s="160"/>
      <c r="L296" s="158"/>
      <c r="M296" s="158"/>
      <c r="N296" s="158"/>
      <c r="O296" s="158"/>
      <c r="P296" s="158"/>
      <c r="Q296" s="158"/>
      <c r="R296" s="158"/>
      <c r="S296" s="158"/>
      <c r="T296" s="158"/>
      <c r="U296" s="158"/>
      <c r="V296" s="158"/>
      <c r="W296" s="158"/>
      <c r="X296" s="158"/>
      <c r="Y296" s="158"/>
      <c r="Z296" s="158"/>
      <c r="AA296" s="158"/>
      <c r="AB296" s="158"/>
      <c r="AC296" s="158"/>
      <c r="AD296" s="158"/>
      <c r="AE296" s="158"/>
      <c r="AF296" s="158"/>
      <c r="AG296" s="158"/>
      <c r="AH296" s="158"/>
      <c r="AI296" s="158"/>
      <c r="AJ296" s="158"/>
      <c r="AK296" s="158"/>
      <c r="AL296" s="158"/>
      <c r="AM296" s="158"/>
      <c r="AN296" s="158"/>
      <c r="AO296" s="158"/>
    </row>
    <row r="297" spans="8:41" x14ac:dyDescent="0.25">
      <c r="H297" s="159"/>
      <c r="I297" s="159"/>
      <c r="J297" s="160"/>
      <c r="K297" s="160"/>
      <c r="L297" s="158"/>
      <c r="M297" s="158"/>
      <c r="N297" s="158"/>
      <c r="O297" s="158"/>
      <c r="P297" s="158"/>
      <c r="Q297" s="158"/>
      <c r="R297" s="158"/>
      <c r="S297" s="158"/>
      <c r="T297" s="158"/>
      <c r="U297" s="158"/>
      <c r="V297" s="158"/>
      <c r="W297" s="158"/>
      <c r="X297" s="158"/>
      <c r="Y297" s="158"/>
      <c r="Z297" s="158"/>
      <c r="AA297" s="158"/>
      <c r="AB297" s="158"/>
      <c r="AC297" s="158"/>
      <c r="AD297" s="158"/>
      <c r="AE297" s="158"/>
      <c r="AF297" s="158"/>
      <c r="AG297" s="158"/>
      <c r="AH297" s="158"/>
      <c r="AI297" s="158"/>
      <c r="AJ297" s="158"/>
      <c r="AK297" s="158"/>
      <c r="AL297" s="158"/>
      <c r="AM297" s="158"/>
      <c r="AN297" s="158"/>
      <c r="AO297" s="158"/>
    </row>
    <row r="298" spans="8:41" x14ac:dyDescent="0.25">
      <c r="H298" s="159"/>
      <c r="I298" s="159"/>
      <c r="J298" s="160"/>
      <c r="K298" s="160"/>
      <c r="L298" s="158"/>
      <c r="M298" s="158"/>
      <c r="N298" s="158"/>
      <c r="O298" s="158"/>
      <c r="P298" s="158"/>
      <c r="Q298" s="158"/>
      <c r="R298" s="158"/>
      <c r="S298" s="158"/>
      <c r="T298" s="158"/>
      <c r="U298" s="158"/>
      <c r="V298" s="158"/>
      <c r="W298" s="158"/>
      <c r="X298" s="158"/>
      <c r="Y298" s="158"/>
      <c r="Z298" s="158"/>
      <c r="AA298" s="158"/>
      <c r="AB298" s="158"/>
      <c r="AC298" s="158"/>
      <c r="AD298" s="158"/>
      <c r="AE298" s="158"/>
      <c r="AF298" s="158"/>
      <c r="AG298" s="158"/>
      <c r="AH298" s="158"/>
      <c r="AI298" s="158"/>
      <c r="AJ298" s="158"/>
      <c r="AK298" s="158"/>
      <c r="AL298" s="158"/>
      <c r="AM298" s="158"/>
      <c r="AN298" s="158"/>
      <c r="AO298" s="158"/>
    </row>
    <row r="299" spans="8:41" x14ac:dyDescent="0.25">
      <c r="H299" s="159"/>
      <c r="I299" s="159"/>
      <c r="J299" s="160"/>
      <c r="K299" s="160"/>
      <c r="L299" s="158"/>
      <c r="M299" s="158"/>
      <c r="N299" s="158"/>
      <c r="O299" s="158"/>
      <c r="P299" s="158"/>
      <c r="Q299" s="158"/>
      <c r="R299" s="158"/>
      <c r="S299" s="158"/>
      <c r="T299" s="158"/>
      <c r="U299" s="158"/>
      <c r="V299" s="158"/>
      <c r="W299" s="158"/>
      <c r="X299" s="158"/>
      <c r="Y299" s="158"/>
      <c r="Z299" s="158"/>
      <c r="AA299" s="158"/>
      <c r="AB299" s="158"/>
      <c r="AC299" s="158"/>
      <c r="AD299" s="158"/>
      <c r="AE299" s="158"/>
      <c r="AF299" s="158"/>
      <c r="AG299" s="158"/>
      <c r="AH299" s="158"/>
      <c r="AI299" s="158"/>
      <c r="AJ299" s="158"/>
      <c r="AK299" s="158"/>
      <c r="AL299" s="158"/>
      <c r="AM299" s="158"/>
      <c r="AN299" s="158"/>
      <c r="AO299" s="158"/>
    </row>
    <row r="300" spans="8:41" x14ac:dyDescent="0.25">
      <c r="H300" s="159"/>
      <c r="I300" s="159"/>
      <c r="J300" s="160"/>
      <c r="K300" s="160"/>
      <c r="L300" s="158"/>
      <c r="M300" s="158"/>
      <c r="N300" s="158"/>
      <c r="O300" s="158"/>
      <c r="P300" s="158"/>
      <c r="Q300" s="158"/>
      <c r="R300" s="158"/>
      <c r="S300" s="158"/>
      <c r="T300" s="158"/>
      <c r="U300" s="158"/>
      <c r="V300" s="158"/>
      <c r="W300" s="158"/>
      <c r="X300" s="158"/>
      <c r="Y300" s="158"/>
      <c r="Z300" s="158"/>
      <c r="AA300" s="158"/>
      <c r="AB300" s="158"/>
      <c r="AC300" s="158"/>
      <c r="AD300" s="158"/>
      <c r="AE300" s="158"/>
      <c r="AF300" s="158"/>
      <c r="AG300" s="158"/>
      <c r="AH300" s="158"/>
      <c r="AI300" s="158"/>
      <c r="AJ300" s="158"/>
      <c r="AK300" s="158"/>
      <c r="AL300" s="158"/>
      <c r="AM300" s="158"/>
      <c r="AN300" s="158"/>
      <c r="AO300" s="158"/>
    </row>
    <row r="301" spans="8:41" x14ac:dyDescent="0.25">
      <c r="H301" s="159"/>
      <c r="I301" s="159"/>
      <c r="J301" s="160"/>
      <c r="K301" s="160"/>
      <c r="L301" s="158"/>
      <c r="M301" s="158"/>
      <c r="N301" s="158"/>
      <c r="O301" s="158"/>
      <c r="P301" s="158"/>
      <c r="Q301" s="158"/>
      <c r="R301" s="158"/>
      <c r="S301" s="158"/>
      <c r="T301" s="158"/>
      <c r="U301" s="158"/>
      <c r="V301" s="158"/>
      <c r="W301" s="158"/>
      <c r="X301" s="158"/>
      <c r="Y301" s="158"/>
      <c r="Z301" s="158"/>
      <c r="AA301" s="158"/>
      <c r="AB301" s="158"/>
      <c r="AC301" s="158"/>
      <c r="AD301" s="158"/>
      <c r="AE301" s="158"/>
      <c r="AF301" s="158"/>
      <c r="AG301" s="158"/>
      <c r="AH301" s="158"/>
      <c r="AI301" s="158"/>
      <c r="AJ301" s="158"/>
      <c r="AK301" s="158"/>
      <c r="AL301" s="158"/>
      <c r="AM301" s="158"/>
      <c r="AN301" s="158"/>
      <c r="AO301" s="158"/>
    </row>
    <row r="302" spans="8:41" x14ac:dyDescent="0.25">
      <c r="H302" s="159"/>
      <c r="I302" s="159"/>
      <c r="J302" s="160"/>
      <c r="K302" s="160"/>
      <c r="L302" s="158"/>
      <c r="M302" s="158"/>
      <c r="N302" s="158"/>
      <c r="O302" s="158"/>
      <c r="P302" s="158"/>
      <c r="Q302" s="158"/>
      <c r="R302" s="158"/>
      <c r="S302" s="158"/>
      <c r="T302" s="158"/>
      <c r="U302" s="158"/>
      <c r="V302" s="158"/>
      <c r="W302" s="158"/>
      <c r="X302" s="158"/>
      <c r="Y302" s="158"/>
      <c r="Z302" s="158"/>
      <c r="AA302" s="158"/>
      <c r="AB302" s="158"/>
      <c r="AC302" s="158"/>
      <c r="AD302" s="158"/>
      <c r="AE302" s="158"/>
      <c r="AF302" s="158"/>
      <c r="AG302" s="158"/>
      <c r="AH302" s="158"/>
      <c r="AI302" s="158"/>
      <c r="AJ302" s="158"/>
      <c r="AK302" s="158"/>
      <c r="AL302" s="158"/>
      <c r="AM302" s="158"/>
      <c r="AN302" s="158"/>
      <c r="AO302" s="158"/>
    </row>
    <row r="303" spans="8:41" x14ac:dyDescent="0.25">
      <c r="H303" s="159"/>
      <c r="I303" s="159"/>
      <c r="J303" s="160"/>
      <c r="K303" s="160"/>
      <c r="L303" s="158"/>
      <c r="M303" s="158"/>
      <c r="N303" s="158"/>
      <c r="O303" s="158"/>
      <c r="P303" s="158"/>
      <c r="Q303" s="158"/>
      <c r="R303" s="158"/>
      <c r="S303" s="158"/>
      <c r="T303" s="158"/>
      <c r="U303" s="158"/>
      <c r="V303" s="158"/>
      <c r="W303" s="158"/>
      <c r="X303" s="158"/>
      <c r="Y303" s="158"/>
      <c r="Z303" s="158"/>
      <c r="AA303" s="158"/>
      <c r="AB303" s="158"/>
      <c r="AC303" s="158"/>
      <c r="AD303" s="158"/>
      <c r="AE303" s="158"/>
      <c r="AF303" s="158"/>
      <c r="AG303" s="158"/>
      <c r="AH303" s="158"/>
      <c r="AI303" s="158"/>
      <c r="AJ303" s="158"/>
      <c r="AK303" s="158"/>
      <c r="AL303" s="158"/>
      <c r="AM303" s="158"/>
      <c r="AN303" s="158"/>
      <c r="AO303" s="158"/>
    </row>
    <row r="304" spans="8:41" x14ac:dyDescent="0.25">
      <c r="H304" s="159"/>
      <c r="I304" s="159"/>
      <c r="J304" s="160"/>
      <c r="K304" s="160"/>
      <c r="L304" s="158"/>
      <c r="M304" s="158"/>
      <c r="N304" s="158"/>
      <c r="O304" s="158"/>
      <c r="P304" s="158"/>
      <c r="Q304" s="158"/>
      <c r="R304" s="158"/>
      <c r="S304" s="158"/>
      <c r="T304" s="158"/>
      <c r="U304" s="158"/>
      <c r="V304" s="158"/>
      <c r="W304" s="158"/>
      <c r="X304" s="158"/>
      <c r="Y304" s="158"/>
      <c r="Z304" s="158"/>
      <c r="AA304" s="158"/>
      <c r="AB304" s="158"/>
      <c r="AC304" s="158"/>
      <c r="AD304" s="158"/>
      <c r="AE304" s="158"/>
      <c r="AF304" s="158"/>
      <c r="AG304" s="158"/>
      <c r="AH304" s="158"/>
      <c r="AI304" s="158"/>
      <c r="AJ304" s="158"/>
      <c r="AK304" s="158"/>
      <c r="AL304" s="158"/>
      <c r="AM304" s="158"/>
      <c r="AN304" s="158"/>
      <c r="AO304" s="158"/>
    </row>
    <row r="305" spans="8:41" x14ac:dyDescent="0.25">
      <c r="H305" s="159"/>
      <c r="I305" s="159"/>
      <c r="J305" s="160"/>
      <c r="K305" s="160"/>
      <c r="L305" s="158"/>
      <c r="M305" s="158"/>
      <c r="N305" s="158"/>
      <c r="O305" s="158"/>
      <c r="P305" s="158"/>
      <c r="Q305" s="158"/>
      <c r="R305" s="158"/>
      <c r="S305" s="158"/>
      <c r="T305" s="158"/>
      <c r="U305" s="158"/>
      <c r="V305" s="158"/>
      <c r="W305" s="158"/>
      <c r="X305" s="158"/>
      <c r="Y305" s="158"/>
      <c r="Z305" s="158"/>
      <c r="AA305" s="158"/>
      <c r="AB305" s="158"/>
      <c r="AC305" s="158"/>
      <c r="AD305" s="158"/>
      <c r="AE305" s="158"/>
      <c r="AF305" s="158"/>
      <c r="AG305" s="158"/>
      <c r="AH305" s="158"/>
      <c r="AI305" s="158"/>
      <c r="AJ305" s="158"/>
      <c r="AK305" s="158"/>
      <c r="AL305" s="158"/>
      <c r="AM305" s="158"/>
      <c r="AN305" s="158"/>
      <c r="AO305" s="158"/>
    </row>
    <row r="306" spans="8:41" x14ac:dyDescent="0.25">
      <c r="H306" s="159"/>
      <c r="I306" s="159"/>
      <c r="J306" s="160"/>
      <c r="K306" s="160"/>
      <c r="L306" s="158"/>
      <c r="M306" s="158"/>
      <c r="N306" s="158"/>
      <c r="O306" s="158"/>
      <c r="P306" s="158"/>
      <c r="Q306" s="158"/>
      <c r="R306" s="158"/>
      <c r="S306" s="158"/>
      <c r="T306" s="158"/>
      <c r="U306" s="158"/>
      <c r="V306" s="158"/>
      <c r="W306" s="158"/>
      <c r="X306" s="158"/>
      <c r="Y306" s="158"/>
      <c r="Z306" s="158"/>
      <c r="AA306" s="158"/>
      <c r="AB306" s="158"/>
      <c r="AC306" s="158"/>
      <c r="AD306" s="158"/>
      <c r="AE306" s="158"/>
      <c r="AF306" s="158"/>
      <c r="AG306" s="158"/>
      <c r="AH306" s="158"/>
      <c r="AI306" s="158"/>
      <c r="AJ306" s="158"/>
      <c r="AK306" s="158"/>
      <c r="AL306" s="158"/>
      <c r="AM306" s="158"/>
      <c r="AN306" s="158"/>
      <c r="AO306" s="158"/>
    </row>
    <row r="307" spans="8:41" x14ac:dyDescent="0.25">
      <c r="H307" s="159"/>
      <c r="I307" s="159"/>
      <c r="J307" s="160"/>
      <c r="K307" s="160"/>
      <c r="L307" s="158"/>
      <c r="M307" s="158"/>
      <c r="N307" s="158"/>
      <c r="O307" s="158"/>
      <c r="P307" s="158"/>
      <c r="Q307" s="158"/>
      <c r="R307" s="158"/>
      <c r="S307" s="158"/>
      <c r="T307" s="158"/>
      <c r="U307" s="158"/>
      <c r="V307" s="158"/>
      <c r="W307" s="158"/>
      <c r="X307" s="158"/>
      <c r="Y307" s="158"/>
      <c r="Z307" s="158"/>
      <c r="AA307" s="158"/>
      <c r="AB307" s="158"/>
      <c r="AC307" s="158"/>
      <c r="AD307" s="158"/>
      <c r="AE307" s="158"/>
      <c r="AF307" s="158"/>
      <c r="AG307" s="158"/>
      <c r="AH307" s="158"/>
      <c r="AI307" s="158"/>
      <c r="AJ307" s="158"/>
      <c r="AK307" s="158"/>
      <c r="AL307" s="158"/>
      <c r="AM307" s="158"/>
      <c r="AN307" s="158"/>
      <c r="AO307" s="158"/>
    </row>
    <row r="308" spans="8:41" x14ac:dyDescent="0.25">
      <c r="H308" s="159"/>
      <c r="I308" s="159"/>
      <c r="J308" s="160"/>
      <c r="K308" s="160"/>
      <c r="L308" s="158"/>
      <c r="M308" s="158"/>
      <c r="N308" s="158"/>
      <c r="O308" s="158"/>
      <c r="P308" s="158"/>
      <c r="Q308" s="158"/>
      <c r="R308" s="158"/>
      <c r="S308" s="158"/>
      <c r="T308" s="158"/>
      <c r="U308" s="158"/>
      <c r="V308" s="158"/>
      <c r="W308" s="158"/>
      <c r="X308" s="158"/>
      <c r="Y308" s="158"/>
      <c r="Z308" s="158"/>
      <c r="AA308" s="158"/>
      <c r="AB308" s="158"/>
      <c r="AC308" s="158"/>
      <c r="AD308" s="158"/>
      <c r="AE308" s="158"/>
      <c r="AF308" s="158"/>
      <c r="AG308" s="158"/>
      <c r="AH308" s="158"/>
      <c r="AI308" s="158"/>
      <c r="AJ308" s="158"/>
      <c r="AK308" s="158"/>
      <c r="AL308" s="158"/>
      <c r="AM308" s="158"/>
      <c r="AN308" s="158"/>
      <c r="AO308" s="158"/>
    </row>
    <row r="309" spans="8:41" x14ac:dyDescent="0.25">
      <c r="H309" s="159"/>
      <c r="I309" s="159"/>
      <c r="J309" s="160"/>
      <c r="K309" s="160"/>
      <c r="L309" s="158"/>
      <c r="M309" s="158"/>
      <c r="N309" s="158"/>
      <c r="O309" s="158"/>
      <c r="P309" s="158"/>
      <c r="Q309" s="158"/>
      <c r="R309" s="158"/>
      <c r="S309" s="158"/>
      <c r="T309" s="158"/>
      <c r="U309" s="158"/>
      <c r="V309" s="158"/>
      <c r="W309" s="158"/>
      <c r="X309" s="158"/>
      <c r="Y309" s="158"/>
      <c r="Z309" s="158"/>
      <c r="AA309" s="158"/>
      <c r="AB309" s="158"/>
      <c r="AC309" s="158"/>
      <c r="AD309" s="158"/>
      <c r="AE309" s="158"/>
      <c r="AF309" s="158"/>
      <c r="AG309" s="158"/>
      <c r="AH309" s="158"/>
      <c r="AI309" s="158"/>
      <c r="AJ309" s="158"/>
      <c r="AK309" s="158"/>
      <c r="AL309" s="158"/>
      <c r="AM309" s="158"/>
      <c r="AN309" s="158"/>
      <c r="AO309" s="158"/>
    </row>
    <row r="310" spans="8:41" x14ac:dyDescent="0.25">
      <c r="H310" s="159"/>
      <c r="I310" s="159"/>
      <c r="J310" s="160"/>
      <c r="K310" s="160"/>
      <c r="L310" s="158"/>
      <c r="M310" s="158"/>
      <c r="N310" s="158"/>
      <c r="O310" s="158"/>
      <c r="P310" s="158"/>
      <c r="Q310" s="158"/>
      <c r="R310" s="158"/>
      <c r="S310" s="158"/>
      <c r="T310" s="158"/>
      <c r="U310" s="158"/>
      <c r="V310" s="158"/>
      <c r="W310" s="158"/>
      <c r="X310" s="158"/>
      <c r="Y310" s="158"/>
      <c r="Z310" s="158"/>
      <c r="AA310" s="158"/>
      <c r="AB310" s="158"/>
      <c r="AC310" s="158"/>
      <c r="AD310" s="158"/>
      <c r="AE310" s="158"/>
      <c r="AF310" s="158"/>
      <c r="AG310" s="158"/>
      <c r="AH310" s="158"/>
      <c r="AI310" s="158"/>
      <c r="AJ310" s="158"/>
      <c r="AK310" s="158"/>
      <c r="AL310" s="158"/>
      <c r="AM310" s="158"/>
      <c r="AN310" s="158"/>
      <c r="AO310" s="158"/>
    </row>
    <row r="311" spans="8:41" x14ac:dyDescent="0.25">
      <c r="H311" s="159"/>
      <c r="I311" s="159"/>
      <c r="J311" s="160"/>
      <c r="K311" s="160"/>
      <c r="L311" s="158"/>
      <c r="M311" s="158"/>
      <c r="N311" s="158"/>
      <c r="O311" s="158"/>
      <c r="P311" s="158"/>
      <c r="Q311" s="158"/>
      <c r="R311" s="158"/>
      <c r="S311" s="158"/>
      <c r="T311" s="158"/>
      <c r="U311" s="158"/>
      <c r="V311" s="158"/>
      <c r="W311" s="158"/>
      <c r="X311" s="158"/>
      <c r="Y311" s="158"/>
      <c r="Z311" s="158"/>
      <c r="AA311" s="158"/>
      <c r="AB311" s="158"/>
      <c r="AC311" s="158"/>
      <c r="AD311" s="158"/>
      <c r="AE311" s="158"/>
      <c r="AF311" s="158"/>
      <c r="AG311" s="158"/>
      <c r="AH311" s="158"/>
      <c r="AI311" s="158"/>
      <c r="AJ311" s="158"/>
      <c r="AK311" s="158"/>
      <c r="AL311" s="158"/>
      <c r="AM311" s="158"/>
      <c r="AN311" s="158"/>
      <c r="AO311" s="158"/>
    </row>
    <row r="312" spans="8:41" x14ac:dyDescent="0.25">
      <c r="H312" s="159"/>
      <c r="I312" s="159"/>
      <c r="J312" s="160"/>
      <c r="K312" s="160"/>
      <c r="L312" s="158"/>
      <c r="M312" s="158"/>
      <c r="N312" s="158"/>
      <c r="O312" s="158"/>
      <c r="P312" s="158"/>
      <c r="Q312" s="158"/>
      <c r="R312" s="158"/>
      <c r="S312" s="158"/>
      <c r="T312" s="158"/>
      <c r="U312" s="158"/>
      <c r="V312" s="158"/>
      <c r="W312" s="158"/>
      <c r="X312" s="158"/>
      <c r="Y312" s="158"/>
      <c r="Z312" s="158"/>
      <c r="AA312" s="158"/>
      <c r="AB312" s="158"/>
      <c r="AC312" s="158"/>
      <c r="AD312" s="158"/>
      <c r="AE312" s="158"/>
      <c r="AF312" s="158"/>
      <c r="AG312" s="158"/>
      <c r="AH312" s="158"/>
      <c r="AI312" s="158"/>
      <c r="AJ312" s="158"/>
      <c r="AK312" s="158"/>
      <c r="AL312" s="158"/>
      <c r="AM312" s="158"/>
      <c r="AN312" s="158"/>
      <c r="AO312" s="158"/>
    </row>
    <row r="313" spans="8:41" x14ac:dyDescent="0.25">
      <c r="H313" s="159"/>
      <c r="I313" s="159"/>
      <c r="J313" s="160"/>
      <c r="K313" s="160"/>
      <c r="L313" s="158"/>
      <c r="M313" s="158"/>
      <c r="N313" s="158"/>
      <c r="O313" s="158"/>
      <c r="P313" s="158"/>
      <c r="Q313" s="158"/>
      <c r="R313" s="158"/>
      <c r="S313" s="158"/>
      <c r="T313" s="158"/>
      <c r="U313" s="158"/>
      <c r="V313" s="158"/>
      <c r="W313" s="158"/>
      <c r="X313" s="158"/>
      <c r="Y313" s="158"/>
      <c r="Z313" s="158"/>
      <c r="AA313" s="158"/>
      <c r="AB313" s="158"/>
      <c r="AC313" s="158"/>
      <c r="AD313" s="158"/>
      <c r="AE313" s="158"/>
      <c r="AF313" s="158"/>
      <c r="AG313" s="158"/>
      <c r="AH313" s="158"/>
      <c r="AI313" s="158"/>
      <c r="AJ313" s="158"/>
      <c r="AK313" s="158"/>
      <c r="AL313" s="158"/>
      <c r="AM313" s="158"/>
      <c r="AN313" s="158"/>
      <c r="AO313" s="158"/>
    </row>
    <row r="314" spans="8:41" x14ac:dyDescent="0.25">
      <c r="H314" s="159"/>
      <c r="I314" s="159"/>
      <c r="J314" s="160"/>
      <c r="K314" s="160"/>
      <c r="L314" s="158"/>
      <c r="M314" s="158"/>
      <c r="N314" s="158"/>
      <c r="O314" s="158"/>
      <c r="P314" s="158"/>
      <c r="Q314" s="158"/>
      <c r="R314" s="158"/>
      <c r="S314" s="158"/>
      <c r="T314" s="158"/>
      <c r="U314" s="158"/>
      <c r="V314" s="158"/>
      <c r="W314" s="158"/>
      <c r="X314" s="158"/>
      <c r="Y314" s="158"/>
      <c r="Z314" s="158"/>
      <c r="AA314" s="158"/>
      <c r="AB314" s="158"/>
      <c r="AC314" s="158"/>
      <c r="AD314" s="158"/>
      <c r="AE314" s="158"/>
      <c r="AF314" s="158"/>
      <c r="AG314" s="158"/>
      <c r="AH314" s="158"/>
      <c r="AI314" s="158"/>
      <c r="AJ314" s="158"/>
      <c r="AK314" s="158"/>
      <c r="AL314" s="158"/>
      <c r="AM314" s="158"/>
      <c r="AN314" s="158"/>
      <c r="AO314" s="158"/>
    </row>
    <row r="315" spans="8:41" x14ac:dyDescent="0.25">
      <c r="H315" s="159"/>
      <c r="I315" s="159"/>
      <c r="J315" s="160"/>
      <c r="K315" s="160"/>
      <c r="L315" s="158"/>
      <c r="M315" s="158"/>
      <c r="N315" s="158"/>
      <c r="O315" s="158"/>
      <c r="P315" s="158"/>
      <c r="Q315" s="158"/>
      <c r="R315" s="158"/>
      <c r="S315" s="158"/>
      <c r="T315" s="158"/>
      <c r="U315" s="158"/>
      <c r="V315" s="158"/>
      <c r="W315" s="158"/>
      <c r="X315" s="158"/>
      <c r="Y315" s="158"/>
      <c r="Z315" s="158"/>
      <c r="AA315" s="158"/>
      <c r="AB315" s="158"/>
      <c r="AC315" s="158"/>
      <c r="AD315" s="158"/>
      <c r="AE315" s="158"/>
      <c r="AF315" s="158"/>
      <c r="AG315" s="158"/>
      <c r="AH315" s="158"/>
      <c r="AI315" s="158"/>
      <c r="AJ315" s="158"/>
      <c r="AK315" s="158"/>
      <c r="AL315" s="158"/>
      <c r="AM315" s="158"/>
      <c r="AN315" s="158"/>
      <c r="AO315" s="158"/>
    </row>
    <row r="316" spans="8:41" x14ac:dyDescent="0.25">
      <c r="H316" s="159"/>
      <c r="I316" s="159"/>
      <c r="J316" s="160"/>
      <c r="K316" s="160"/>
      <c r="L316" s="158"/>
      <c r="M316" s="158"/>
      <c r="N316" s="158"/>
      <c r="O316" s="158"/>
      <c r="P316" s="158"/>
      <c r="Q316" s="158"/>
      <c r="R316" s="158"/>
      <c r="S316" s="158"/>
      <c r="T316" s="158"/>
      <c r="U316" s="158"/>
      <c r="V316" s="158"/>
      <c r="W316" s="158"/>
      <c r="X316" s="158"/>
      <c r="Y316" s="158"/>
      <c r="Z316" s="158"/>
      <c r="AA316" s="158"/>
      <c r="AB316" s="158"/>
      <c r="AC316" s="158"/>
      <c r="AD316" s="158"/>
      <c r="AE316" s="158"/>
      <c r="AF316" s="158"/>
      <c r="AG316" s="158"/>
      <c r="AH316" s="158"/>
      <c r="AI316" s="158"/>
      <c r="AJ316" s="158"/>
      <c r="AK316" s="158"/>
      <c r="AL316" s="158"/>
      <c r="AM316" s="158"/>
      <c r="AN316" s="158"/>
      <c r="AO316" s="158"/>
    </row>
    <row r="317" spans="8:41" x14ac:dyDescent="0.25">
      <c r="H317" s="159"/>
      <c r="I317" s="159"/>
      <c r="J317" s="160"/>
      <c r="K317" s="160"/>
      <c r="L317" s="158"/>
      <c r="M317" s="158"/>
      <c r="N317" s="158"/>
      <c r="O317" s="158"/>
      <c r="P317" s="158"/>
      <c r="Q317" s="158"/>
      <c r="R317" s="158"/>
      <c r="S317" s="158"/>
      <c r="T317" s="158"/>
      <c r="U317" s="158"/>
      <c r="V317" s="158"/>
      <c r="W317" s="158"/>
      <c r="X317" s="158"/>
      <c r="Y317" s="158"/>
      <c r="Z317" s="158"/>
      <c r="AA317" s="158"/>
      <c r="AB317" s="158"/>
      <c r="AC317" s="158"/>
      <c r="AD317" s="158"/>
      <c r="AE317" s="158"/>
      <c r="AF317" s="158"/>
      <c r="AG317" s="158"/>
      <c r="AH317" s="158"/>
      <c r="AI317" s="158"/>
      <c r="AJ317" s="158"/>
      <c r="AK317" s="158"/>
      <c r="AL317" s="158"/>
      <c r="AM317" s="158"/>
      <c r="AN317" s="158"/>
      <c r="AO317" s="158"/>
    </row>
    <row r="318" spans="8:41" x14ac:dyDescent="0.25">
      <c r="H318" s="159"/>
      <c r="I318" s="159"/>
      <c r="J318" s="160"/>
      <c r="K318" s="160"/>
      <c r="L318" s="158"/>
      <c r="M318" s="158"/>
      <c r="N318" s="158"/>
      <c r="O318" s="158"/>
      <c r="P318" s="158"/>
      <c r="Q318" s="158"/>
      <c r="R318" s="158"/>
      <c r="S318" s="158"/>
      <c r="T318" s="158"/>
      <c r="U318" s="158"/>
      <c r="V318" s="158"/>
      <c r="W318" s="158"/>
      <c r="X318" s="158"/>
      <c r="Y318" s="158"/>
      <c r="Z318" s="158"/>
      <c r="AA318" s="158"/>
      <c r="AB318" s="158"/>
      <c r="AC318" s="158"/>
      <c r="AD318" s="158"/>
      <c r="AE318" s="158"/>
      <c r="AF318" s="158"/>
      <c r="AG318" s="158"/>
      <c r="AH318" s="158"/>
      <c r="AI318" s="158"/>
      <c r="AJ318" s="158"/>
      <c r="AK318" s="158"/>
      <c r="AL318" s="158"/>
      <c r="AM318" s="158"/>
      <c r="AN318" s="158"/>
      <c r="AO318" s="158"/>
    </row>
    <row r="319" spans="8:41" x14ac:dyDescent="0.25">
      <c r="H319" s="159"/>
      <c r="I319" s="159"/>
      <c r="J319" s="160"/>
      <c r="K319" s="160"/>
      <c r="L319" s="158"/>
      <c r="M319" s="158"/>
      <c r="N319" s="158"/>
      <c r="O319" s="158"/>
      <c r="P319" s="158"/>
      <c r="Q319" s="158"/>
      <c r="R319" s="158"/>
      <c r="S319" s="158"/>
      <c r="T319" s="158"/>
      <c r="U319" s="158"/>
      <c r="V319" s="158"/>
      <c r="W319" s="158"/>
      <c r="X319" s="158"/>
      <c r="Y319" s="158"/>
      <c r="Z319" s="158"/>
      <c r="AA319" s="158"/>
      <c r="AB319" s="158"/>
      <c r="AC319" s="158"/>
      <c r="AD319" s="158"/>
      <c r="AE319" s="158"/>
      <c r="AF319" s="158"/>
      <c r="AG319" s="158"/>
      <c r="AH319" s="158"/>
      <c r="AI319" s="158"/>
      <c r="AJ319" s="158"/>
      <c r="AK319" s="158"/>
      <c r="AL319" s="158"/>
      <c r="AM319" s="158"/>
      <c r="AN319" s="158"/>
      <c r="AO319" s="158"/>
    </row>
    <row r="320" spans="8:41" x14ac:dyDescent="0.25">
      <c r="H320" s="159"/>
      <c r="I320" s="159"/>
      <c r="J320" s="160"/>
      <c r="K320" s="160"/>
      <c r="L320" s="158"/>
      <c r="M320" s="158"/>
      <c r="N320" s="158"/>
      <c r="O320" s="158"/>
      <c r="P320" s="158"/>
      <c r="Q320" s="158"/>
      <c r="R320" s="158"/>
      <c r="S320" s="158"/>
      <c r="T320" s="158"/>
      <c r="U320" s="158"/>
      <c r="V320" s="158"/>
      <c r="W320" s="158"/>
      <c r="X320" s="158"/>
      <c r="Y320" s="158"/>
      <c r="Z320" s="158"/>
      <c r="AA320" s="158"/>
      <c r="AB320" s="158"/>
      <c r="AC320" s="158"/>
      <c r="AD320" s="158"/>
      <c r="AE320" s="158"/>
      <c r="AF320" s="158"/>
      <c r="AG320" s="158"/>
      <c r="AH320" s="158"/>
      <c r="AI320" s="158"/>
      <c r="AJ320" s="158"/>
      <c r="AK320" s="158"/>
      <c r="AL320" s="158"/>
      <c r="AM320" s="158"/>
      <c r="AN320" s="158"/>
      <c r="AO320" s="158"/>
    </row>
    <row r="321" spans="8:41" x14ac:dyDescent="0.25">
      <c r="H321" s="159"/>
      <c r="I321" s="159"/>
      <c r="J321" s="160"/>
      <c r="K321" s="160"/>
      <c r="L321" s="158"/>
      <c r="M321" s="158"/>
      <c r="N321" s="158"/>
      <c r="O321" s="158"/>
      <c r="P321" s="158"/>
      <c r="Q321" s="158"/>
      <c r="R321" s="158"/>
      <c r="S321" s="158"/>
      <c r="T321" s="158"/>
      <c r="U321" s="158"/>
      <c r="V321" s="158"/>
      <c r="W321" s="158"/>
      <c r="X321" s="158"/>
      <c r="Y321" s="158"/>
      <c r="Z321" s="158"/>
      <c r="AA321" s="158"/>
      <c r="AB321" s="158"/>
      <c r="AC321" s="158"/>
      <c r="AD321" s="158"/>
      <c r="AE321" s="158"/>
      <c r="AF321" s="158"/>
      <c r="AG321" s="158"/>
      <c r="AH321" s="158"/>
      <c r="AI321" s="158"/>
      <c r="AJ321" s="158"/>
      <c r="AK321" s="158"/>
      <c r="AL321" s="158"/>
      <c r="AM321" s="158"/>
      <c r="AN321" s="158"/>
      <c r="AO321" s="158"/>
    </row>
    <row r="322" spans="8:41" x14ac:dyDescent="0.25">
      <c r="H322" s="159"/>
      <c r="I322" s="159"/>
      <c r="J322" s="160"/>
      <c r="K322" s="160"/>
      <c r="L322" s="158"/>
      <c r="M322" s="158"/>
      <c r="N322" s="158"/>
      <c r="O322" s="158"/>
      <c r="P322" s="158"/>
      <c r="Q322" s="158"/>
      <c r="R322" s="158"/>
      <c r="S322" s="158"/>
      <c r="T322" s="158"/>
      <c r="U322" s="158"/>
      <c r="V322" s="158"/>
      <c r="W322" s="158"/>
      <c r="X322" s="158"/>
      <c r="Y322" s="158"/>
      <c r="Z322" s="158"/>
      <c r="AA322" s="158"/>
      <c r="AB322" s="158"/>
      <c r="AC322" s="158"/>
      <c r="AD322" s="158"/>
      <c r="AE322" s="158"/>
      <c r="AF322" s="158"/>
      <c r="AG322" s="158"/>
      <c r="AH322" s="158"/>
      <c r="AI322" s="158"/>
      <c r="AJ322" s="158"/>
      <c r="AK322" s="158"/>
      <c r="AL322" s="158"/>
      <c r="AM322" s="158"/>
      <c r="AN322" s="158"/>
      <c r="AO322" s="158"/>
    </row>
    <row r="323" spans="8:41" x14ac:dyDescent="0.25">
      <c r="H323" s="159"/>
      <c r="I323" s="159"/>
      <c r="J323" s="160"/>
      <c r="K323" s="160"/>
      <c r="L323" s="158"/>
      <c r="M323" s="158"/>
      <c r="N323" s="158"/>
      <c r="O323" s="158"/>
      <c r="P323" s="158"/>
      <c r="Q323" s="158"/>
      <c r="R323" s="158"/>
      <c r="S323" s="158"/>
      <c r="T323" s="158"/>
      <c r="U323" s="158"/>
      <c r="V323" s="158"/>
      <c r="W323" s="158"/>
      <c r="X323" s="158"/>
      <c r="Y323" s="158"/>
      <c r="Z323" s="158"/>
      <c r="AA323" s="158"/>
      <c r="AB323" s="158"/>
      <c r="AC323" s="158"/>
      <c r="AD323" s="158"/>
      <c r="AE323" s="158"/>
      <c r="AF323" s="158"/>
      <c r="AG323" s="158"/>
      <c r="AH323" s="158"/>
      <c r="AI323" s="158"/>
      <c r="AJ323" s="158"/>
      <c r="AK323" s="158"/>
      <c r="AL323" s="158"/>
      <c r="AM323" s="158"/>
      <c r="AN323" s="158"/>
      <c r="AO323" s="158"/>
    </row>
    <row r="324" spans="8:41" x14ac:dyDescent="0.25">
      <c r="H324" s="159"/>
      <c r="I324" s="159"/>
      <c r="J324" s="160"/>
      <c r="K324" s="160"/>
      <c r="L324" s="158"/>
      <c r="M324" s="158"/>
      <c r="N324" s="158"/>
      <c r="O324" s="158"/>
      <c r="P324" s="158"/>
      <c r="Q324" s="158"/>
      <c r="R324" s="158"/>
      <c r="S324" s="158"/>
      <c r="T324" s="158"/>
      <c r="U324" s="158"/>
      <c r="V324" s="158"/>
      <c r="W324" s="158"/>
      <c r="X324" s="158"/>
      <c r="Y324" s="158"/>
      <c r="Z324" s="158"/>
      <c r="AA324" s="158"/>
      <c r="AB324" s="158"/>
      <c r="AC324" s="158"/>
      <c r="AD324" s="158"/>
      <c r="AE324" s="158"/>
      <c r="AF324" s="158"/>
      <c r="AG324" s="158"/>
      <c r="AH324" s="158"/>
      <c r="AI324" s="158"/>
      <c r="AJ324" s="158"/>
      <c r="AK324" s="158"/>
      <c r="AL324" s="158"/>
      <c r="AM324" s="158"/>
      <c r="AN324" s="158"/>
      <c r="AO324" s="158"/>
    </row>
    <row r="325" spans="8:41" x14ac:dyDescent="0.25">
      <c r="H325" s="159"/>
      <c r="I325" s="159"/>
      <c r="J325" s="160"/>
      <c r="K325" s="160"/>
      <c r="L325" s="158"/>
      <c r="M325" s="158"/>
      <c r="N325" s="158"/>
      <c r="O325" s="158"/>
      <c r="P325" s="158"/>
      <c r="Q325" s="158"/>
      <c r="R325" s="158"/>
      <c r="S325" s="158"/>
      <c r="T325" s="158"/>
      <c r="U325" s="158"/>
      <c r="V325" s="158"/>
      <c r="W325" s="158"/>
      <c r="X325" s="158"/>
      <c r="Y325" s="158"/>
      <c r="Z325" s="158"/>
      <c r="AA325" s="158"/>
      <c r="AB325" s="158"/>
      <c r="AC325" s="158"/>
      <c r="AD325" s="158"/>
      <c r="AE325" s="158"/>
      <c r="AF325" s="158"/>
      <c r="AG325" s="158"/>
      <c r="AH325" s="158"/>
      <c r="AI325" s="158"/>
      <c r="AJ325" s="158"/>
      <c r="AK325" s="158"/>
      <c r="AL325" s="158"/>
      <c r="AM325" s="158"/>
      <c r="AN325" s="158"/>
      <c r="AO325" s="158"/>
    </row>
    <row r="326" spans="8:41" x14ac:dyDescent="0.25">
      <c r="H326" s="159"/>
      <c r="I326" s="159"/>
      <c r="J326" s="160"/>
      <c r="K326" s="160"/>
      <c r="L326" s="158"/>
      <c r="M326" s="158"/>
      <c r="N326" s="158"/>
      <c r="O326" s="158"/>
      <c r="P326" s="158"/>
      <c r="Q326" s="158"/>
      <c r="R326" s="158"/>
      <c r="S326" s="158"/>
      <c r="T326" s="158"/>
      <c r="U326" s="158"/>
      <c r="V326" s="158"/>
      <c r="W326" s="158"/>
      <c r="X326" s="158"/>
      <c r="Y326" s="158"/>
      <c r="Z326" s="158"/>
      <c r="AA326" s="158"/>
      <c r="AB326" s="158"/>
      <c r="AC326" s="158"/>
      <c r="AD326" s="158"/>
      <c r="AE326" s="158"/>
      <c r="AF326" s="158"/>
      <c r="AG326" s="158"/>
      <c r="AH326" s="158"/>
      <c r="AI326" s="158"/>
      <c r="AJ326" s="158"/>
      <c r="AK326" s="158"/>
      <c r="AL326" s="158"/>
      <c r="AM326" s="158"/>
      <c r="AN326" s="158"/>
      <c r="AO326" s="158"/>
    </row>
    <row r="327" spans="8:41" x14ac:dyDescent="0.25">
      <c r="H327" s="159"/>
      <c r="I327" s="159"/>
      <c r="J327" s="160"/>
      <c r="K327" s="160"/>
      <c r="L327" s="158"/>
      <c r="M327" s="158"/>
      <c r="N327" s="158"/>
      <c r="O327" s="158"/>
      <c r="P327" s="158"/>
      <c r="Q327" s="158"/>
      <c r="R327" s="158"/>
      <c r="S327" s="158"/>
      <c r="T327" s="158"/>
      <c r="U327" s="158"/>
      <c r="V327" s="158"/>
      <c r="W327" s="158"/>
      <c r="X327" s="158"/>
      <c r="Y327" s="158"/>
      <c r="Z327" s="158"/>
      <c r="AA327" s="158"/>
      <c r="AB327" s="158"/>
      <c r="AC327" s="158"/>
      <c r="AD327" s="158"/>
      <c r="AE327" s="158"/>
      <c r="AF327" s="158"/>
      <c r="AG327" s="158"/>
      <c r="AH327" s="158"/>
      <c r="AI327" s="158"/>
      <c r="AJ327" s="158"/>
      <c r="AK327" s="158"/>
      <c r="AL327" s="158"/>
      <c r="AM327" s="158"/>
      <c r="AN327" s="158"/>
      <c r="AO327" s="158"/>
    </row>
    <row r="328" spans="8:41" x14ac:dyDescent="0.25">
      <c r="H328" s="159"/>
      <c r="I328" s="159"/>
      <c r="J328" s="160"/>
      <c r="K328" s="160"/>
      <c r="L328" s="158"/>
      <c r="M328" s="158"/>
      <c r="N328" s="158"/>
      <c r="O328" s="158"/>
      <c r="P328" s="158"/>
      <c r="Q328" s="158"/>
      <c r="R328" s="158"/>
      <c r="S328" s="158"/>
      <c r="T328" s="158"/>
      <c r="U328" s="158"/>
      <c r="V328" s="158"/>
      <c r="W328" s="158"/>
      <c r="X328" s="158"/>
      <c r="Y328" s="158"/>
      <c r="Z328" s="158"/>
      <c r="AA328" s="158"/>
      <c r="AB328" s="158"/>
      <c r="AC328" s="158"/>
      <c r="AD328" s="158"/>
      <c r="AE328" s="158"/>
      <c r="AF328" s="158"/>
      <c r="AG328" s="158"/>
      <c r="AH328" s="158"/>
      <c r="AI328" s="158"/>
      <c r="AJ328" s="158"/>
      <c r="AK328" s="158"/>
      <c r="AL328" s="158"/>
      <c r="AM328" s="158"/>
      <c r="AN328" s="158"/>
      <c r="AO328" s="158"/>
    </row>
    <row r="329" spans="8:41" x14ac:dyDescent="0.25">
      <c r="H329" s="159"/>
      <c r="I329" s="159"/>
      <c r="J329" s="160"/>
      <c r="K329" s="160"/>
      <c r="L329" s="158"/>
      <c r="M329" s="158"/>
      <c r="N329" s="158"/>
      <c r="O329" s="158"/>
      <c r="P329" s="158"/>
      <c r="Q329" s="158"/>
      <c r="R329" s="158"/>
      <c r="S329" s="158"/>
      <c r="T329" s="158"/>
      <c r="U329" s="158"/>
      <c r="V329" s="158"/>
      <c r="W329" s="158"/>
      <c r="X329" s="158"/>
      <c r="Y329" s="158"/>
      <c r="Z329" s="158"/>
      <c r="AA329" s="158"/>
      <c r="AB329" s="158"/>
      <c r="AC329" s="158"/>
      <c r="AD329" s="158"/>
      <c r="AE329" s="158"/>
      <c r="AF329" s="158"/>
      <c r="AG329" s="158"/>
      <c r="AH329" s="158"/>
      <c r="AI329" s="158"/>
      <c r="AJ329" s="158"/>
      <c r="AK329" s="158"/>
      <c r="AL329" s="158"/>
      <c r="AM329" s="158"/>
      <c r="AN329" s="158"/>
      <c r="AO329" s="158"/>
    </row>
    <row r="330" spans="8:41" x14ac:dyDescent="0.25">
      <c r="H330" s="159"/>
      <c r="I330" s="159"/>
      <c r="J330" s="160"/>
      <c r="K330" s="160"/>
      <c r="L330" s="158"/>
      <c r="M330" s="158"/>
      <c r="N330" s="158"/>
      <c r="O330" s="158"/>
      <c r="P330" s="158"/>
      <c r="Q330" s="158"/>
      <c r="R330" s="158"/>
      <c r="S330" s="158"/>
      <c r="T330" s="158"/>
      <c r="U330" s="158"/>
      <c r="V330" s="158"/>
      <c r="W330" s="158"/>
      <c r="X330" s="158"/>
      <c r="Y330" s="158"/>
      <c r="Z330" s="158"/>
      <c r="AA330" s="158"/>
      <c r="AB330" s="158"/>
      <c r="AC330" s="158"/>
      <c r="AD330" s="158"/>
      <c r="AE330" s="158"/>
      <c r="AF330" s="158"/>
      <c r="AG330" s="158"/>
      <c r="AH330" s="158"/>
      <c r="AI330" s="158"/>
      <c r="AJ330" s="158"/>
      <c r="AK330" s="158"/>
      <c r="AL330" s="158"/>
      <c r="AM330" s="158"/>
      <c r="AN330" s="158"/>
      <c r="AO330" s="158"/>
    </row>
    <row r="331" spans="8:41" x14ac:dyDescent="0.25">
      <c r="H331" s="159"/>
      <c r="I331" s="159"/>
      <c r="J331" s="160"/>
      <c r="K331" s="160"/>
      <c r="L331" s="158"/>
      <c r="M331" s="158"/>
      <c r="N331" s="158"/>
      <c r="O331" s="158"/>
      <c r="P331" s="158"/>
      <c r="Q331" s="158"/>
      <c r="R331" s="158"/>
      <c r="S331" s="158"/>
      <c r="T331" s="158"/>
      <c r="U331" s="158"/>
      <c r="V331" s="158"/>
      <c r="W331" s="158"/>
      <c r="X331" s="158"/>
      <c r="Y331" s="158"/>
      <c r="Z331" s="158"/>
      <c r="AA331" s="158"/>
      <c r="AB331" s="158"/>
      <c r="AC331" s="158"/>
      <c r="AD331" s="158"/>
      <c r="AE331" s="158"/>
      <c r="AF331" s="158"/>
      <c r="AG331" s="158"/>
      <c r="AH331" s="158"/>
      <c r="AI331" s="158"/>
      <c r="AJ331" s="158"/>
      <c r="AK331" s="158"/>
      <c r="AL331" s="158"/>
      <c r="AM331" s="158"/>
      <c r="AN331" s="158"/>
      <c r="AO331" s="158"/>
    </row>
    <row r="332" spans="8:41" x14ac:dyDescent="0.25">
      <c r="H332" s="159"/>
      <c r="I332" s="159"/>
      <c r="J332" s="160"/>
      <c r="K332" s="160"/>
      <c r="L332" s="158"/>
      <c r="M332" s="158"/>
      <c r="N332" s="158"/>
      <c r="O332" s="158"/>
      <c r="P332" s="158"/>
      <c r="Q332" s="158"/>
      <c r="R332" s="158"/>
      <c r="S332" s="158"/>
      <c r="T332" s="158"/>
      <c r="U332" s="158"/>
      <c r="V332" s="158"/>
      <c r="W332" s="158"/>
      <c r="X332" s="158"/>
      <c r="Y332" s="158"/>
      <c r="Z332" s="158"/>
      <c r="AA332" s="158"/>
      <c r="AB332" s="158"/>
      <c r="AC332" s="158"/>
      <c r="AD332" s="158"/>
      <c r="AE332" s="158"/>
      <c r="AF332" s="158"/>
      <c r="AG332" s="158"/>
      <c r="AH332" s="158"/>
      <c r="AI332" s="158"/>
      <c r="AJ332" s="158"/>
      <c r="AK332" s="158"/>
      <c r="AL332" s="158"/>
      <c r="AM332" s="158"/>
      <c r="AN332" s="158"/>
      <c r="AO332" s="158"/>
    </row>
    <row r="333" spans="8:41" x14ac:dyDescent="0.25">
      <c r="H333" s="159"/>
      <c r="I333" s="159"/>
      <c r="J333" s="160"/>
      <c r="K333" s="160"/>
      <c r="L333" s="158"/>
      <c r="M333" s="158"/>
      <c r="N333" s="158"/>
      <c r="O333" s="158"/>
      <c r="P333" s="158"/>
      <c r="Q333" s="158"/>
      <c r="R333" s="158"/>
      <c r="S333" s="158"/>
      <c r="T333" s="158"/>
      <c r="U333" s="158"/>
      <c r="V333" s="158"/>
      <c r="W333" s="158"/>
      <c r="X333" s="158"/>
      <c r="Y333" s="158"/>
      <c r="Z333" s="158"/>
      <c r="AA333" s="158"/>
      <c r="AB333" s="158"/>
      <c r="AC333" s="158"/>
      <c r="AD333" s="158"/>
      <c r="AE333" s="158"/>
      <c r="AF333" s="158"/>
      <c r="AG333" s="158"/>
      <c r="AH333" s="158"/>
      <c r="AI333" s="158"/>
      <c r="AJ333" s="158"/>
      <c r="AK333" s="158"/>
      <c r="AL333" s="158"/>
      <c r="AM333" s="158"/>
      <c r="AN333" s="158"/>
      <c r="AO333" s="158"/>
    </row>
    <row r="334" spans="8:41" x14ac:dyDescent="0.25">
      <c r="H334" s="159"/>
      <c r="I334" s="159"/>
      <c r="J334" s="160"/>
      <c r="K334" s="160"/>
      <c r="L334" s="158"/>
      <c r="M334" s="158"/>
      <c r="N334" s="158"/>
      <c r="O334" s="158"/>
      <c r="P334" s="158"/>
      <c r="Q334" s="158"/>
      <c r="R334" s="158"/>
      <c r="S334" s="158"/>
      <c r="T334" s="158"/>
      <c r="U334" s="158"/>
      <c r="V334" s="158"/>
      <c r="W334" s="158"/>
      <c r="X334" s="158"/>
      <c r="Y334" s="158"/>
      <c r="Z334" s="158"/>
      <c r="AA334" s="158"/>
      <c r="AB334" s="158"/>
      <c r="AC334" s="158"/>
      <c r="AD334" s="158"/>
      <c r="AE334" s="158"/>
      <c r="AF334" s="158"/>
      <c r="AG334" s="158"/>
      <c r="AH334" s="158"/>
      <c r="AI334" s="158"/>
      <c r="AJ334" s="158"/>
      <c r="AK334" s="158"/>
      <c r="AL334" s="158"/>
      <c r="AM334" s="158"/>
      <c r="AN334" s="158"/>
      <c r="AO334" s="158"/>
    </row>
    <row r="335" spans="8:41" x14ac:dyDescent="0.25">
      <c r="H335" s="159"/>
      <c r="I335" s="159"/>
      <c r="J335" s="160"/>
      <c r="K335" s="160"/>
      <c r="L335" s="158"/>
      <c r="M335" s="158"/>
      <c r="N335" s="158"/>
      <c r="O335" s="158"/>
      <c r="P335" s="158"/>
      <c r="Q335" s="158"/>
      <c r="R335" s="158"/>
      <c r="S335" s="158"/>
      <c r="T335" s="158"/>
      <c r="U335" s="158"/>
      <c r="V335" s="158"/>
      <c r="W335" s="158"/>
      <c r="X335" s="158"/>
      <c r="Y335" s="158"/>
      <c r="Z335" s="158"/>
      <c r="AA335" s="158"/>
      <c r="AB335" s="158"/>
      <c r="AC335" s="158"/>
      <c r="AD335" s="158"/>
      <c r="AE335" s="158"/>
      <c r="AF335" s="158"/>
      <c r="AG335" s="158"/>
      <c r="AH335" s="158"/>
      <c r="AI335" s="158"/>
      <c r="AJ335" s="158"/>
      <c r="AK335" s="158"/>
      <c r="AL335" s="158"/>
      <c r="AM335" s="158"/>
      <c r="AN335" s="158"/>
      <c r="AO335" s="158"/>
    </row>
    <row r="336" spans="8:41" x14ac:dyDescent="0.25">
      <c r="H336" s="159"/>
      <c r="I336" s="159"/>
      <c r="J336" s="160"/>
      <c r="K336" s="160"/>
      <c r="L336" s="158"/>
      <c r="M336" s="158"/>
      <c r="N336" s="158"/>
      <c r="O336" s="158"/>
      <c r="P336" s="158"/>
      <c r="Q336" s="158"/>
      <c r="R336" s="158"/>
      <c r="S336" s="158"/>
      <c r="T336" s="158"/>
      <c r="U336" s="158"/>
      <c r="V336" s="158"/>
      <c r="W336" s="158"/>
      <c r="X336" s="158"/>
      <c r="Y336" s="158"/>
      <c r="Z336" s="158"/>
      <c r="AA336" s="158"/>
      <c r="AB336" s="158"/>
      <c r="AC336" s="158"/>
      <c r="AD336" s="158"/>
      <c r="AE336" s="158"/>
      <c r="AF336" s="158"/>
      <c r="AG336" s="158"/>
      <c r="AH336" s="158"/>
      <c r="AI336" s="158"/>
      <c r="AJ336" s="158"/>
      <c r="AK336" s="158"/>
      <c r="AL336" s="158"/>
      <c r="AM336" s="158"/>
      <c r="AN336" s="158"/>
      <c r="AO336" s="158"/>
    </row>
    <row r="337" spans="8:41" x14ac:dyDescent="0.25">
      <c r="H337" s="159"/>
      <c r="I337" s="159"/>
      <c r="J337" s="160"/>
      <c r="K337" s="160"/>
      <c r="L337" s="158"/>
      <c r="M337" s="158"/>
      <c r="N337" s="158"/>
      <c r="O337" s="158"/>
      <c r="P337" s="158"/>
      <c r="Q337" s="158"/>
      <c r="R337" s="158"/>
      <c r="S337" s="158"/>
      <c r="T337" s="158"/>
      <c r="U337" s="158"/>
      <c r="V337" s="158"/>
      <c r="W337" s="158"/>
      <c r="X337" s="158"/>
      <c r="Y337" s="158"/>
      <c r="Z337" s="158"/>
      <c r="AA337" s="158"/>
      <c r="AB337" s="158"/>
      <c r="AC337" s="158"/>
      <c r="AD337" s="158"/>
      <c r="AE337" s="158"/>
      <c r="AF337" s="158"/>
      <c r="AG337" s="158"/>
      <c r="AH337" s="158"/>
      <c r="AI337" s="158"/>
      <c r="AJ337" s="158"/>
      <c r="AK337" s="158"/>
      <c r="AL337" s="158"/>
      <c r="AM337" s="158"/>
      <c r="AN337" s="158"/>
      <c r="AO337" s="158"/>
    </row>
    <row r="338" spans="8:41" x14ac:dyDescent="0.25">
      <c r="H338" s="159"/>
      <c r="I338" s="159"/>
      <c r="J338" s="160"/>
      <c r="K338" s="160"/>
      <c r="L338" s="158"/>
      <c r="M338" s="158"/>
      <c r="N338" s="158"/>
      <c r="O338" s="158"/>
      <c r="P338" s="158"/>
      <c r="Q338" s="158"/>
      <c r="R338" s="158"/>
      <c r="S338" s="158"/>
      <c r="T338" s="158"/>
      <c r="U338" s="158"/>
      <c r="V338" s="158"/>
      <c r="W338" s="158"/>
      <c r="X338" s="158"/>
      <c r="Y338" s="158"/>
      <c r="Z338" s="158"/>
      <c r="AA338" s="158"/>
      <c r="AB338" s="158"/>
      <c r="AC338" s="158"/>
      <c r="AD338" s="158"/>
      <c r="AE338" s="158"/>
      <c r="AF338" s="158"/>
      <c r="AG338" s="158"/>
      <c r="AH338" s="158"/>
      <c r="AI338" s="158"/>
      <c r="AJ338" s="158"/>
      <c r="AK338" s="158"/>
      <c r="AL338" s="158"/>
      <c r="AM338" s="158"/>
      <c r="AN338" s="158"/>
      <c r="AO338" s="158"/>
    </row>
    <row r="339" spans="8:41" x14ac:dyDescent="0.25">
      <c r="H339" s="159"/>
      <c r="I339" s="159"/>
      <c r="J339" s="160"/>
      <c r="K339" s="160"/>
      <c r="L339" s="158"/>
      <c r="M339" s="158"/>
      <c r="N339" s="158"/>
      <c r="O339" s="158"/>
      <c r="P339" s="158"/>
      <c r="Q339" s="158"/>
      <c r="R339" s="158"/>
      <c r="S339" s="158"/>
      <c r="T339" s="158"/>
      <c r="U339" s="158"/>
      <c r="V339" s="158"/>
      <c r="W339" s="158"/>
      <c r="X339" s="158"/>
      <c r="Y339" s="158"/>
      <c r="Z339" s="158"/>
      <c r="AA339" s="158"/>
      <c r="AB339" s="158"/>
      <c r="AC339" s="158"/>
      <c r="AD339" s="158"/>
      <c r="AE339" s="158"/>
      <c r="AF339" s="158"/>
      <c r="AG339" s="158"/>
      <c r="AH339" s="158"/>
      <c r="AI339" s="158"/>
      <c r="AJ339" s="158"/>
      <c r="AK339" s="158"/>
      <c r="AL339" s="158"/>
      <c r="AM339" s="158"/>
      <c r="AN339" s="158"/>
      <c r="AO339" s="158"/>
    </row>
    <row r="340" spans="8:41" x14ac:dyDescent="0.25">
      <c r="H340" s="159"/>
      <c r="I340" s="159"/>
      <c r="J340" s="160"/>
      <c r="K340" s="160"/>
      <c r="L340" s="158"/>
      <c r="M340" s="158"/>
      <c r="N340" s="158"/>
      <c r="O340" s="158"/>
      <c r="P340" s="158"/>
      <c r="Q340" s="158"/>
      <c r="R340" s="158"/>
      <c r="S340" s="158"/>
      <c r="T340" s="158"/>
      <c r="U340" s="158"/>
      <c r="V340" s="158"/>
      <c r="W340" s="158"/>
      <c r="X340" s="158"/>
      <c r="Y340" s="158"/>
      <c r="Z340" s="158"/>
      <c r="AA340" s="158"/>
      <c r="AB340" s="158"/>
      <c r="AC340" s="158"/>
      <c r="AD340" s="158"/>
      <c r="AE340" s="158"/>
      <c r="AF340" s="158"/>
      <c r="AG340" s="158"/>
      <c r="AH340" s="158"/>
      <c r="AI340" s="158"/>
      <c r="AJ340" s="158"/>
      <c r="AK340" s="158"/>
      <c r="AL340" s="158"/>
      <c r="AM340" s="158"/>
      <c r="AN340" s="158"/>
      <c r="AO340" s="158"/>
    </row>
    <row r="341" spans="8:41" x14ac:dyDescent="0.25">
      <c r="H341" s="159"/>
      <c r="I341" s="159"/>
      <c r="J341" s="160"/>
      <c r="K341" s="160"/>
      <c r="L341" s="158"/>
      <c r="M341" s="158"/>
      <c r="N341" s="158"/>
      <c r="O341" s="158"/>
      <c r="P341" s="158"/>
      <c r="Q341" s="158"/>
      <c r="R341" s="158"/>
      <c r="S341" s="158"/>
      <c r="T341" s="158"/>
      <c r="U341" s="158"/>
      <c r="V341" s="158"/>
      <c r="W341" s="158"/>
      <c r="X341" s="158"/>
      <c r="Y341" s="158"/>
      <c r="Z341" s="158"/>
      <c r="AA341" s="158"/>
      <c r="AB341" s="158"/>
      <c r="AC341" s="158"/>
      <c r="AD341" s="158"/>
      <c r="AE341" s="158"/>
      <c r="AF341" s="158"/>
      <c r="AG341" s="158"/>
      <c r="AH341" s="158"/>
      <c r="AI341" s="158"/>
      <c r="AJ341" s="158"/>
      <c r="AK341" s="158"/>
      <c r="AL341" s="158"/>
      <c r="AM341" s="158"/>
      <c r="AN341" s="158"/>
      <c r="AO341" s="158"/>
    </row>
    <row r="342" spans="8:41" x14ac:dyDescent="0.25">
      <c r="H342" s="159"/>
      <c r="I342" s="159"/>
      <c r="J342" s="160"/>
      <c r="K342" s="160"/>
      <c r="L342" s="158"/>
      <c r="M342" s="158"/>
      <c r="N342" s="158"/>
      <c r="O342" s="158"/>
      <c r="P342" s="158"/>
      <c r="Q342" s="158"/>
      <c r="R342" s="158"/>
      <c r="S342" s="158"/>
      <c r="T342" s="158"/>
      <c r="U342" s="158"/>
      <c r="V342" s="158"/>
      <c r="W342" s="158"/>
      <c r="X342" s="158"/>
      <c r="Y342" s="158"/>
      <c r="Z342" s="158"/>
      <c r="AA342" s="158"/>
      <c r="AB342" s="158"/>
      <c r="AC342" s="158"/>
      <c r="AD342" s="158"/>
      <c r="AE342" s="158"/>
      <c r="AF342" s="158"/>
      <c r="AG342" s="158"/>
      <c r="AH342" s="158"/>
      <c r="AI342" s="158"/>
      <c r="AJ342" s="158"/>
      <c r="AK342" s="158"/>
      <c r="AL342" s="158"/>
      <c r="AM342" s="158"/>
      <c r="AN342" s="158"/>
      <c r="AO342" s="158"/>
    </row>
    <row r="343" spans="8:41" x14ac:dyDescent="0.25">
      <c r="H343" s="159"/>
      <c r="I343" s="159"/>
      <c r="J343" s="160"/>
      <c r="K343" s="160"/>
      <c r="L343" s="158"/>
      <c r="M343" s="158"/>
      <c r="N343" s="158"/>
      <c r="O343" s="158"/>
      <c r="P343" s="158"/>
      <c r="Q343" s="158"/>
      <c r="R343" s="158"/>
      <c r="S343" s="158"/>
      <c r="T343" s="158"/>
      <c r="U343" s="158"/>
      <c r="V343" s="158"/>
      <c r="W343" s="158"/>
      <c r="X343" s="158"/>
      <c r="Y343" s="158"/>
      <c r="Z343" s="158"/>
      <c r="AA343" s="158"/>
      <c r="AB343" s="158"/>
      <c r="AC343" s="158"/>
      <c r="AD343" s="158"/>
      <c r="AE343" s="158"/>
      <c r="AF343" s="158"/>
      <c r="AG343" s="158"/>
      <c r="AH343" s="158"/>
      <c r="AI343" s="158"/>
      <c r="AJ343" s="158"/>
      <c r="AK343" s="158"/>
      <c r="AL343" s="158"/>
      <c r="AM343" s="158"/>
      <c r="AN343" s="158"/>
      <c r="AO343" s="158"/>
    </row>
    <row r="344" spans="8:41" x14ac:dyDescent="0.25">
      <c r="H344" s="159"/>
      <c r="I344" s="159"/>
      <c r="J344" s="160"/>
      <c r="K344" s="160"/>
      <c r="L344" s="158"/>
      <c r="M344" s="158"/>
      <c r="N344" s="158"/>
      <c r="O344" s="158"/>
      <c r="P344" s="158"/>
      <c r="Q344" s="158"/>
      <c r="R344" s="158"/>
      <c r="S344" s="158"/>
      <c r="T344" s="158"/>
      <c r="U344" s="158"/>
      <c r="V344" s="158"/>
      <c r="W344" s="158"/>
      <c r="X344" s="158"/>
      <c r="Y344" s="158"/>
      <c r="Z344" s="158"/>
      <c r="AA344" s="158"/>
      <c r="AB344" s="158"/>
      <c r="AC344" s="158"/>
      <c r="AD344" s="158"/>
      <c r="AE344" s="158"/>
      <c r="AF344" s="158"/>
      <c r="AG344" s="158"/>
      <c r="AH344" s="158"/>
      <c r="AI344" s="158"/>
      <c r="AJ344" s="158"/>
      <c r="AK344" s="158"/>
      <c r="AL344" s="158"/>
      <c r="AM344" s="158"/>
      <c r="AN344" s="158"/>
      <c r="AO344" s="158"/>
    </row>
    <row r="345" spans="8:41" x14ac:dyDescent="0.25">
      <c r="H345" s="159"/>
      <c r="I345" s="159"/>
      <c r="J345" s="160"/>
      <c r="K345" s="160"/>
      <c r="L345" s="158"/>
      <c r="M345" s="158"/>
      <c r="N345" s="158"/>
      <c r="O345" s="158"/>
      <c r="P345" s="158"/>
      <c r="Q345" s="158"/>
      <c r="R345" s="158"/>
      <c r="S345" s="158"/>
      <c r="T345" s="158"/>
      <c r="U345" s="158"/>
      <c r="V345" s="158"/>
      <c r="W345" s="158"/>
      <c r="X345" s="158"/>
      <c r="Y345" s="158"/>
      <c r="Z345" s="158"/>
      <c r="AA345" s="158"/>
      <c r="AB345" s="158"/>
      <c r="AC345" s="158"/>
      <c r="AD345" s="158"/>
      <c r="AE345" s="158"/>
      <c r="AF345" s="158"/>
      <c r="AG345" s="158"/>
      <c r="AH345" s="158"/>
      <c r="AI345" s="158"/>
      <c r="AJ345" s="158"/>
      <c r="AK345" s="158"/>
      <c r="AL345" s="158"/>
      <c r="AM345" s="158"/>
      <c r="AN345" s="158"/>
      <c r="AO345" s="158"/>
    </row>
    <row r="346" spans="8:41" x14ac:dyDescent="0.25">
      <c r="H346" s="159"/>
      <c r="I346" s="159"/>
      <c r="J346" s="160"/>
      <c r="K346" s="160"/>
      <c r="L346" s="158"/>
      <c r="M346" s="158"/>
      <c r="N346" s="158"/>
      <c r="O346" s="158"/>
      <c r="P346" s="158"/>
      <c r="Q346" s="158"/>
      <c r="R346" s="158"/>
      <c r="S346" s="158"/>
      <c r="T346" s="158"/>
      <c r="U346" s="158"/>
      <c r="V346" s="158"/>
      <c r="W346" s="158"/>
      <c r="X346" s="158"/>
      <c r="Y346" s="158"/>
      <c r="Z346" s="158"/>
      <c r="AA346" s="158"/>
      <c r="AB346" s="158"/>
      <c r="AC346" s="158"/>
      <c r="AD346" s="158"/>
      <c r="AE346" s="158"/>
      <c r="AF346" s="158"/>
      <c r="AG346" s="158"/>
      <c r="AH346" s="158"/>
      <c r="AI346" s="158"/>
      <c r="AJ346" s="158"/>
      <c r="AK346" s="158"/>
      <c r="AL346" s="158"/>
      <c r="AM346" s="158"/>
      <c r="AN346" s="158"/>
      <c r="AO346" s="158"/>
    </row>
    <row r="347" spans="8:41" x14ac:dyDescent="0.25">
      <c r="H347" s="159"/>
      <c r="I347" s="159"/>
      <c r="J347" s="160"/>
      <c r="K347" s="160"/>
      <c r="L347" s="158"/>
      <c r="M347" s="158"/>
      <c r="N347" s="158"/>
      <c r="O347" s="158"/>
      <c r="P347" s="158"/>
      <c r="Q347" s="158"/>
      <c r="R347" s="158"/>
      <c r="S347" s="158"/>
      <c r="T347" s="158"/>
      <c r="U347" s="158"/>
      <c r="V347" s="158"/>
      <c r="W347" s="158"/>
      <c r="X347" s="158"/>
      <c r="Y347" s="158"/>
      <c r="Z347" s="158"/>
      <c r="AA347" s="158"/>
      <c r="AB347" s="158"/>
      <c r="AC347" s="158"/>
      <c r="AD347" s="158"/>
      <c r="AE347" s="158"/>
      <c r="AF347" s="158"/>
      <c r="AG347" s="158"/>
      <c r="AH347" s="158"/>
      <c r="AI347" s="158"/>
      <c r="AJ347" s="158"/>
      <c r="AK347" s="158"/>
      <c r="AL347" s="158"/>
      <c r="AM347" s="158"/>
      <c r="AN347" s="158"/>
      <c r="AO347" s="158"/>
    </row>
    <row r="348" spans="8:41" x14ac:dyDescent="0.25">
      <c r="H348" s="159"/>
      <c r="I348" s="159"/>
      <c r="J348" s="160"/>
      <c r="K348" s="160"/>
      <c r="L348" s="158"/>
      <c r="M348" s="158"/>
      <c r="N348" s="158"/>
      <c r="O348" s="158"/>
      <c r="P348" s="158"/>
      <c r="Q348" s="158"/>
      <c r="R348" s="158"/>
      <c r="S348" s="158"/>
      <c r="T348" s="158"/>
      <c r="U348" s="158"/>
      <c r="V348" s="158"/>
      <c r="W348" s="158"/>
      <c r="X348" s="158"/>
      <c r="Y348" s="158"/>
      <c r="Z348" s="158"/>
      <c r="AA348" s="158"/>
      <c r="AB348" s="158"/>
      <c r="AC348" s="158"/>
      <c r="AD348" s="158"/>
      <c r="AE348" s="158"/>
      <c r="AF348" s="158"/>
      <c r="AG348" s="158"/>
      <c r="AH348" s="158"/>
      <c r="AI348" s="158"/>
      <c r="AJ348" s="158"/>
      <c r="AK348" s="158"/>
      <c r="AL348" s="158"/>
      <c r="AM348" s="158"/>
      <c r="AN348" s="158"/>
      <c r="AO348" s="158"/>
    </row>
    <row r="349" spans="8:41" x14ac:dyDescent="0.25">
      <c r="H349" s="159"/>
      <c r="I349" s="159"/>
      <c r="J349" s="160"/>
      <c r="K349" s="160"/>
      <c r="L349" s="158"/>
      <c r="M349" s="158"/>
      <c r="N349" s="158"/>
      <c r="O349" s="158"/>
      <c r="P349" s="158"/>
      <c r="Q349" s="158"/>
      <c r="R349" s="158"/>
      <c r="S349" s="158"/>
      <c r="T349" s="158"/>
      <c r="U349" s="158"/>
      <c r="V349" s="158"/>
      <c r="W349" s="158"/>
      <c r="X349" s="158"/>
      <c r="Y349" s="158"/>
      <c r="Z349" s="158"/>
      <c r="AA349" s="158"/>
      <c r="AB349" s="158"/>
      <c r="AC349" s="158"/>
      <c r="AD349" s="158"/>
      <c r="AE349" s="158"/>
      <c r="AF349" s="158"/>
      <c r="AG349" s="158"/>
      <c r="AH349" s="158"/>
      <c r="AI349" s="158"/>
      <c r="AJ349" s="158"/>
      <c r="AK349" s="158"/>
      <c r="AL349" s="158"/>
      <c r="AM349" s="158"/>
      <c r="AN349" s="158"/>
      <c r="AO349" s="158"/>
    </row>
    <row r="350" spans="8:41" x14ac:dyDescent="0.25">
      <c r="H350" s="159"/>
      <c r="I350" s="159"/>
      <c r="J350" s="160"/>
      <c r="K350" s="160"/>
      <c r="L350" s="158"/>
      <c r="M350" s="158"/>
      <c r="N350" s="158"/>
      <c r="O350" s="158"/>
      <c r="P350" s="158"/>
      <c r="Q350" s="158"/>
      <c r="R350" s="158"/>
      <c r="S350" s="158"/>
      <c r="T350" s="158"/>
      <c r="U350" s="158"/>
      <c r="V350" s="158"/>
      <c r="W350" s="158"/>
      <c r="X350" s="158"/>
      <c r="Y350" s="158"/>
      <c r="Z350" s="158"/>
      <c r="AA350" s="158"/>
      <c r="AB350" s="158"/>
      <c r="AC350" s="158"/>
      <c r="AD350" s="158"/>
      <c r="AE350" s="158"/>
      <c r="AF350" s="158"/>
      <c r="AG350" s="158"/>
      <c r="AH350" s="158"/>
      <c r="AI350" s="158"/>
      <c r="AJ350" s="158"/>
      <c r="AK350" s="158"/>
      <c r="AL350" s="158"/>
      <c r="AM350" s="158"/>
      <c r="AN350" s="158"/>
      <c r="AO350" s="158"/>
    </row>
    <row r="351" spans="8:41" x14ac:dyDescent="0.25">
      <c r="H351" s="159"/>
      <c r="I351" s="159"/>
      <c r="J351" s="160"/>
      <c r="K351" s="160"/>
      <c r="L351" s="158"/>
      <c r="M351" s="158"/>
      <c r="N351" s="158"/>
      <c r="O351" s="158"/>
      <c r="P351" s="158"/>
      <c r="Q351" s="158"/>
      <c r="R351" s="158"/>
      <c r="S351" s="158"/>
      <c r="T351" s="158"/>
      <c r="U351" s="158"/>
      <c r="V351" s="158"/>
      <c r="W351" s="158"/>
      <c r="X351" s="158"/>
      <c r="Y351" s="158"/>
      <c r="Z351" s="158"/>
      <c r="AA351" s="158"/>
      <c r="AB351" s="158"/>
      <c r="AC351" s="158"/>
      <c r="AD351" s="158"/>
      <c r="AE351" s="158"/>
      <c r="AF351" s="158"/>
      <c r="AG351" s="158"/>
      <c r="AH351" s="158"/>
      <c r="AI351" s="158"/>
      <c r="AJ351" s="158"/>
      <c r="AK351" s="158"/>
      <c r="AL351" s="158"/>
      <c r="AM351" s="158"/>
      <c r="AN351" s="158"/>
      <c r="AO351" s="158"/>
    </row>
    <row r="352" spans="8:41" x14ac:dyDescent="0.25">
      <c r="H352" s="159"/>
      <c r="I352" s="159"/>
      <c r="J352" s="160"/>
      <c r="K352" s="160"/>
      <c r="L352" s="158"/>
      <c r="M352" s="158"/>
      <c r="N352" s="158"/>
      <c r="O352" s="158"/>
      <c r="P352" s="158"/>
      <c r="Q352" s="158"/>
      <c r="R352" s="158"/>
      <c r="S352" s="158"/>
      <c r="T352" s="158"/>
      <c r="U352" s="158"/>
      <c r="V352" s="158"/>
      <c r="W352" s="158"/>
      <c r="X352" s="158"/>
      <c r="Y352" s="158"/>
      <c r="Z352" s="158"/>
      <c r="AA352" s="158"/>
      <c r="AB352" s="158"/>
      <c r="AC352" s="158"/>
      <c r="AD352" s="158"/>
      <c r="AE352" s="158"/>
      <c r="AF352" s="158"/>
      <c r="AG352" s="158"/>
      <c r="AH352" s="158"/>
      <c r="AI352" s="158"/>
      <c r="AJ352" s="158"/>
      <c r="AK352" s="158"/>
      <c r="AL352" s="158"/>
      <c r="AM352" s="158"/>
      <c r="AN352" s="158"/>
      <c r="AO352" s="158"/>
    </row>
    <row r="353" spans="8:41" x14ac:dyDescent="0.25">
      <c r="H353" s="159"/>
      <c r="I353" s="159"/>
      <c r="J353" s="160"/>
      <c r="K353" s="160"/>
      <c r="L353" s="158"/>
      <c r="M353" s="158"/>
      <c r="N353" s="158"/>
      <c r="O353" s="158"/>
      <c r="P353" s="158"/>
      <c r="Q353" s="158"/>
      <c r="R353" s="158"/>
      <c r="S353" s="158"/>
      <c r="T353" s="158"/>
      <c r="U353" s="158"/>
      <c r="V353" s="158"/>
      <c r="W353" s="158"/>
      <c r="X353" s="158"/>
      <c r="Y353" s="158"/>
      <c r="Z353" s="158"/>
      <c r="AA353" s="158"/>
      <c r="AB353" s="158"/>
      <c r="AC353" s="158"/>
      <c r="AD353" s="158"/>
      <c r="AE353" s="158"/>
      <c r="AF353" s="158"/>
      <c r="AG353" s="158"/>
      <c r="AH353" s="158"/>
      <c r="AI353" s="158"/>
      <c r="AJ353" s="158"/>
      <c r="AK353" s="158"/>
      <c r="AL353" s="158"/>
      <c r="AM353" s="158"/>
      <c r="AN353" s="158"/>
      <c r="AO353" s="158"/>
    </row>
    <row r="354" spans="8:41" x14ac:dyDescent="0.25">
      <c r="H354" s="159"/>
      <c r="I354" s="159"/>
      <c r="J354" s="160"/>
      <c r="K354" s="160"/>
      <c r="L354" s="158"/>
      <c r="M354" s="158"/>
      <c r="N354" s="158"/>
      <c r="O354" s="158"/>
      <c r="P354" s="158"/>
      <c r="Q354" s="158"/>
      <c r="R354" s="158"/>
      <c r="S354" s="158"/>
      <c r="T354" s="158"/>
      <c r="U354" s="158"/>
      <c r="V354" s="158"/>
      <c r="W354" s="158"/>
      <c r="X354" s="158"/>
      <c r="Y354" s="158"/>
      <c r="Z354" s="158"/>
      <c r="AA354" s="158"/>
      <c r="AB354" s="158"/>
      <c r="AC354" s="158"/>
      <c r="AD354" s="158"/>
      <c r="AE354" s="158"/>
      <c r="AF354" s="158"/>
      <c r="AG354" s="158"/>
      <c r="AH354" s="158"/>
      <c r="AI354" s="158"/>
      <c r="AJ354" s="158"/>
      <c r="AK354" s="158"/>
      <c r="AL354" s="158"/>
      <c r="AM354" s="158"/>
      <c r="AN354" s="158"/>
      <c r="AO354" s="158"/>
    </row>
    <row r="355" spans="8:41" x14ac:dyDescent="0.25">
      <c r="H355" s="159"/>
      <c r="I355" s="159"/>
      <c r="J355" s="160"/>
      <c r="K355" s="160"/>
      <c r="L355" s="158"/>
      <c r="M355" s="158"/>
      <c r="N355" s="158"/>
      <c r="O355" s="158"/>
      <c r="P355" s="158"/>
      <c r="Q355" s="158"/>
      <c r="R355" s="158"/>
      <c r="S355" s="158"/>
      <c r="T355" s="158"/>
      <c r="U355" s="158"/>
      <c r="V355" s="158"/>
      <c r="W355" s="158"/>
      <c r="X355" s="158"/>
      <c r="Y355" s="158"/>
      <c r="Z355" s="158"/>
      <c r="AA355" s="158"/>
      <c r="AB355" s="158"/>
      <c r="AC355" s="158"/>
      <c r="AD355" s="158"/>
      <c r="AE355" s="158"/>
      <c r="AF355" s="158"/>
      <c r="AG355" s="158"/>
      <c r="AH355" s="158"/>
      <c r="AI355" s="158"/>
      <c r="AJ355" s="158"/>
      <c r="AK355" s="158"/>
      <c r="AL355" s="158"/>
      <c r="AM355" s="158"/>
      <c r="AN355" s="158"/>
      <c r="AO355" s="158"/>
    </row>
    <row r="356" spans="8:41" x14ac:dyDescent="0.25">
      <c r="H356" s="159"/>
      <c r="I356" s="159"/>
      <c r="J356" s="160"/>
      <c r="K356" s="160"/>
      <c r="L356" s="158"/>
      <c r="M356" s="158"/>
      <c r="N356" s="158"/>
      <c r="O356" s="158"/>
      <c r="P356" s="158"/>
      <c r="Q356" s="158"/>
      <c r="R356" s="158"/>
      <c r="S356" s="158"/>
      <c r="T356" s="158"/>
      <c r="U356" s="158"/>
      <c r="V356" s="158"/>
      <c r="W356" s="158"/>
      <c r="X356" s="158"/>
      <c r="Y356" s="158"/>
      <c r="Z356" s="158"/>
      <c r="AA356" s="158"/>
      <c r="AB356" s="158"/>
      <c r="AC356" s="158"/>
      <c r="AD356" s="158"/>
      <c r="AE356" s="158"/>
      <c r="AF356" s="158"/>
      <c r="AG356" s="158"/>
      <c r="AH356" s="158"/>
      <c r="AI356" s="158"/>
      <c r="AJ356" s="158"/>
      <c r="AK356" s="158"/>
      <c r="AL356" s="158"/>
      <c r="AM356" s="158"/>
      <c r="AN356" s="158"/>
      <c r="AO356" s="158"/>
    </row>
    <row r="357" spans="8:41" x14ac:dyDescent="0.25">
      <c r="H357" s="159"/>
      <c r="I357" s="159"/>
      <c r="J357" s="160"/>
      <c r="K357" s="160"/>
      <c r="L357" s="158"/>
      <c r="M357" s="158"/>
      <c r="N357" s="158"/>
      <c r="O357" s="158"/>
      <c r="P357" s="158"/>
      <c r="Q357" s="158"/>
      <c r="R357" s="158"/>
      <c r="S357" s="158"/>
      <c r="T357" s="158"/>
      <c r="U357" s="158"/>
      <c r="V357" s="158"/>
      <c r="W357" s="158"/>
      <c r="X357" s="158"/>
      <c r="Y357" s="158"/>
      <c r="Z357" s="158"/>
      <c r="AA357" s="158"/>
      <c r="AB357" s="158"/>
      <c r="AC357" s="158"/>
      <c r="AD357" s="158"/>
      <c r="AE357" s="158"/>
      <c r="AF357" s="158"/>
      <c r="AG357" s="158"/>
      <c r="AH357" s="158"/>
      <c r="AI357" s="158"/>
      <c r="AJ357" s="158"/>
      <c r="AK357" s="158"/>
      <c r="AL357" s="158"/>
      <c r="AM357" s="158"/>
      <c r="AN357" s="158"/>
      <c r="AO357" s="158"/>
    </row>
    <row r="358" spans="8:41" x14ac:dyDescent="0.25">
      <c r="H358" s="159"/>
      <c r="I358" s="159"/>
      <c r="J358" s="160"/>
      <c r="K358" s="160"/>
      <c r="L358" s="158"/>
      <c r="M358" s="158"/>
      <c r="N358" s="158"/>
      <c r="O358" s="158"/>
      <c r="P358" s="158"/>
      <c r="Q358" s="158"/>
      <c r="R358" s="158"/>
      <c r="S358" s="158"/>
      <c r="T358" s="158"/>
      <c r="U358" s="158"/>
      <c r="V358" s="158"/>
      <c r="W358" s="158"/>
      <c r="X358" s="158"/>
      <c r="Y358" s="158"/>
      <c r="Z358" s="158"/>
      <c r="AA358" s="158"/>
      <c r="AB358" s="158"/>
      <c r="AC358" s="158"/>
      <c r="AD358" s="158"/>
      <c r="AE358" s="158"/>
      <c r="AF358" s="158"/>
      <c r="AG358" s="158"/>
      <c r="AH358" s="158"/>
      <c r="AI358" s="158"/>
      <c r="AJ358" s="158"/>
      <c r="AK358" s="158"/>
      <c r="AL358" s="158"/>
      <c r="AM358" s="158"/>
      <c r="AN358" s="158"/>
      <c r="AO358" s="158"/>
    </row>
    <row r="359" spans="8:41" x14ac:dyDescent="0.25">
      <c r="H359" s="159"/>
      <c r="I359" s="159"/>
      <c r="J359" s="160"/>
      <c r="K359" s="160"/>
      <c r="L359" s="158"/>
      <c r="M359" s="158"/>
      <c r="N359" s="158"/>
      <c r="O359" s="158"/>
      <c r="P359" s="158"/>
      <c r="Q359" s="158"/>
      <c r="R359" s="158"/>
      <c r="S359" s="158"/>
      <c r="T359" s="158"/>
      <c r="U359" s="158"/>
      <c r="V359" s="158"/>
      <c r="W359" s="158"/>
      <c r="X359" s="158"/>
      <c r="Y359" s="158"/>
      <c r="Z359" s="158"/>
      <c r="AA359" s="158"/>
      <c r="AB359" s="158"/>
      <c r="AC359" s="158"/>
      <c r="AD359" s="158"/>
      <c r="AE359" s="158"/>
      <c r="AF359" s="158"/>
      <c r="AG359" s="158"/>
      <c r="AH359" s="158"/>
      <c r="AI359" s="158"/>
      <c r="AJ359" s="158"/>
      <c r="AK359" s="158"/>
      <c r="AL359" s="158"/>
      <c r="AM359" s="158"/>
      <c r="AN359" s="158"/>
      <c r="AO359" s="158"/>
    </row>
    <row r="360" spans="8:41" x14ac:dyDescent="0.25">
      <c r="H360" s="159"/>
      <c r="I360" s="159"/>
      <c r="J360" s="160"/>
      <c r="K360" s="160"/>
      <c r="L360" s="158"/>
      <c r="M360" s="158"/>
      <c r="N360" s="158"/>
      <c r="O360" s="158"/>
      <c r="P360" s="158"/>
      <c r="Q360" s="158"/>
      <c r="R360" s="158"/>
      <c r="S360" s="158"/>
      <c r="T360" s="158"/>
      <c r="U360" s="158"/>
      <c r="V360" s="158"/>
      <c r="W360" s="158"/>
      <c r="X360" s="158"/>
      <c r="Y360" s="158"/>
      <c r="Z360" s="158"/>
      <c r="AA360" s="158"/>
      <c r="AB360" s="158"/>
      <c r="AC360" s="158"/>
      <c r="AD360" s="158"/>
      <c r="AE360" s="158"/>
      <c r="AF360" s="158"/>
      <c r="AG360" s="158"/>
      <c r="AH360" s="158"/>
      <c r="AI360" s="158"/>
      <c r="AJ360" s="158"/>
      <c r="AK360" s="158"/>
      <c r="AL360" s="158"/>
      <c r="AM360" s="158"/>
      <c r="AN360" s="158"/>
      <c r="AO360" s="158"/>
    </row>
    <row r="361" spans="8:41" x14ac:dyDescent="0.25">
      <c r="H361" s="159"/>
      <c r="I361" s="159"/>
      <c r="J361" s="160"/>
      <c r="K361" s="160"/>
      <c r="L361" s="158"/>
      <c r="M361" s="158"/>
      <c r="N361" s="158"/>
      <c r="O361" s="158"/>
      <c r="P361" s="158"/>
      <c r="Q361" s="158"/>
      <c r="R361" s="158"/>
      <c r="S361" s="158"/>
      <c r="T361" s="158"/>
      <c r="U361" s="158"/>
      <c r="V361" s="158"/>
      <c r="W361" s="158"/>
      <c r="X361" s="158"/>
      <c r="Y361" s="158"/>
      <c r="Z361" s="158"/>
      <c r="AA361" s="158"/>
      <c r="AB361" s="158"/>
      <c r="AC361" s="158"/>
      <c r="AD361" s="158"/>
      <c r="AE361" s="158"/>
      <c r="AF361" s="158"/>
      <c r="AG361" s="158"/>
      <c r="AH361" s="158"/>
      <c r="AI361" s="158"/>
      <c r="AJ361" s="158"/>
      <c r="AK361" s="158"/>
      <c r="AL361" s="158"/>
      <c r="AM361" s="158"/>
      <c r="AN361" s="158"/>
      <c r="AO361" s="158"/>
    </row>
    <row r="362" spans="8:41" x14ac:dyDescent="0.25">
      <c r="H362" s="159"/>
      <c r="I362" s="159"/>
      <c r="J362" s="160"/>
      <c r="K362" s="160"/>
      <c r="L362" s="158"/>
      <c r="M362" s="158"/>
      <c r="N362" s="158"/>
      <c r="O362" s="158"/>
      <c r="P362" s="158"/>
      <c r="Q362" s="158"/>
      <c r="R362" s="158"/>
      <c r="S362" s="158"/>
      <c r="T362" s="158"/>
      <c r="U362" s="158"/>
      <c r="V362" s="158"/>
      <c r="W362" s="158"/>
      <c r="X362" s="158"/>
      <c r="Y362" s="158"/>
      <c r="Z362" s="158"/>
      <c r="AA362" s="158"/>
      <c r="AB362" s="158"/>
      <c r="AC362" s="158"/>
      <c r="AD362" s="158"/>
      <c r="AE362" s="158"/>
      <c r="AF362" s="158"/>
      <c r="AG362" s="158"/>
      <c r="AH362" s="158"/>
      <c r="AI362" s="158"/>
      <c r="AJ362" s="158"/>
      <c r="AK362" s="158"/>
      <c r="AL362" s="158"/>
      <c r="AM362" s="158"/>
      <c r="AN362" s="158"/>
      <c r="AO362" s="158"/>
    </row>
    <row r="363" spans="8:41" x14ac:dyDescent="0.25">
      <c r="H363" s="159"/>
      <c r="I363" s="159"/>
      <c r="J363" s="160"/>
      <c r="K363" s="160"/>
      <c r="L363" s="158"/>
      <c r="M363" s="158"/>
      <c r="N363" s="158"/>
      <c r="O363" s="158"/>
      <c r="P363" s="158"/>
      <c r="Q363" s="158"/>
      <c r="R363" s="158"/>
      <c r="S363" s="158"/>
      <c r="T363" s="158"/>
      <c r="U363" s="158"/>
      <c r="V363" s="158"/>
      <c r="W363" s="158"/>
      <c r="X363" s="158"/>
      <c r="Y363" s="158"/>
      <c r="Z363" s="158"/>
      <c r="AA363" s="158"/>
      <c r="AB363" s="158"/>
      <c r="AC363" s="158"/>
      <c r="AD363" s="158"/>
      <c r="AE363" s="158"/>
      <c r="AF363" s="158"/>
      <c r="AG363" s="158"/>
      <c r="AH363" s="158"/>
      <c r="AI363" s="158"/>
      <c r="AJ363" s="158"/>
      <c r="AK363" s="158"/>
      <c r="AL363" s="158"/>
      <c r="AM363" s="158"/>
      <c r="AN363" s="158"/>
      <c r="AO363" s="158"/>
    </row>
    <row r="364" spans="8:41" x14ac:dyDescent="0.25">
      <c r="H364" s="159"/>
      <c r="I364" s="159"/>
      <c r="J364" s="160"/>
      <c r="K364" s="160"/>
      <c r="L364" s="158"/>
      <c r="M364" s="158"/>
      <c r="N364" s="158"/>
      <c r="O364" s="158"/>
      <c r="P364" s="158"/>
      <c r="Q364" s="158"/>
      <c r="R364" s="158"/>
      <c r="S364" s="158"/>
      <c r="T364" s="158"/>
      <c r="U364" s="158"/>
      <c r="V364" s="158"/>
      <c r="W364" s="158"/>
      <c r="X364" s="158"/>
      <c r="Y364" s="158"/>
      <c r="Z364" s="158"/>
      <c r="AA364" s="158"/>
      <c r="AB364" s="158"/>
      <c r="AC364" s="158"/>
      <c r="AD364" s="158"/>
      <c r="AE364" s="158"/>
      <c r="AF364" s="158"/>
      <c r="AG364" s="158"/>
      <c r="AH364" s="158"/>
      <c r="AI364" s="158"/>
      <c r="AJ364" s="158"/>
      <c r="AK364" s="158"/>
      <c r="AL364" s="158"/>
      <c r="AM364" s="158"/>
      <c r="AN364" s="158"/>
      <c r="AO364" s="158"/>
    </row>
    <row r="365" spans="8:41" x14ac:dyDescent="0.25">
      <c r="H365" s="159"/>
      <c r="I365" s="159"/>
      <c r="J365" s="160"/>
      <c r="K365" s="160"/>
      <c r="L365" s="158"/>
      <c r="M365" s="158"/>
      <c r="N365" s="158"/>
      <c r="O365" s="158"/>
      <c r="P365" s="158"/>
      <c r="Q365" s="158"/>
      <c r="R365" s="158"/>
      <c r="S365" s="158"/>
      <c r="T365" s="158"/>
      <c r="U365" s="158"/>
      <c r="V365" s="158"/>
      <c r="W365" s="158"/>
      <c r="X365" s="158"/>
      <c r="Y365" s="158"/>
      <c r="Z365" s="158"/>
      <c r="AA365" s="158"/>
      <c r="AB365" s="158"/>
      <c r="AC365" s="158"/>
      <c r="AD365" s="158"/>
      <c r="AE365" s="158"/>
      <c r="AF365" s="158"/>
      <c r="AG365" s="158"/>
      <c r="AH365" s="158"/>
      <c r="AI365" s="158"/>
      <c r="AJ365" s="158"/>
      <c r="AK365" s="158"/>
      <c r="AL365" s="158"/>
      <c r="AM365" s="158"/>
      <c r="AN365" s="158"/>
      <c r="AO365" s="158"/>
    </row>
    <row r="366" spans="8:41" x14ac:dyDescent="0.25">
      <c r="H366" s="159"/>
      <c r="I366" s="159"/>
      <c r="J366" s="160"/>
      <c r="K366" s="160"/>
      <c r="L366" s="158"/>
      <c r="M366" s="158"/>
      <c r="N366" s="158"/>
      <c r="O366" s="158"/>
      <c r="P366" s="158"/>
      <c r="Q366" s="158"/>
      <c r="R366" s="158"/>
      <c r="S366" s="158"/>
      <c r="T366" s="158"/>
      <c r="U366" s="158"/>
      <c r="V366" s="158"/>
      <c r="W366" s="158"/>
      <c r="X366" s="158"/>
      <c r="Y366" s="158"/>
      <c r="Z366" s="158"/>
      <c r="AA366" s="158"/>
      <c r="AB366" s="158"/>
      <c r="AC366" s="158"/>
      <c r="AD366" s="158"/>
      <c r="AE366" s="158"/>
      <c r="AF366" s="158"/>
      <c r="AG366" s="158"/>
      <c r="AH366" s="158"/>
      <c r="AI366" s="158"/>
      <c r="AJ366" s="158"/>
      <c r="AK366" s="158"/>
      <c r="AL366" s="158"/>
      <c r="AM366" s="158"/>
      <c r="AN366" s="158"/>
      <c r="AO366" s="158"/>
    </row>
    <row r="367" spans="8:41" x14ac:dyDescent="0.25">
      <c r="H367" s="159"/>
      <c r="I367" s="159"/>
      <c r="J367" s="160"/>
      <c r="K367" s="160"/>
      <c r="L367" s="158"/>
      <c r="M367" s="158"/>
      <c r="N367" s="158"/>
      <c r="O367" s="158"/>
      <c r="P367" s="158"/>
      <c r="Q367" s="158"/>
      <c r="R367" s="158"/>
      <c r="S367" s="158"/>
      <c r="T367" s="158"/>
      <c r="U367" s="158"/>
      <c r="V367" s="158"/>
      <c r="W367" s="158"/>
      <c r="X367" s="158"/>
      <c r="Y367" s="158"/>
      <c r="Z367" s="158"/>
      <c r="AA367" s="158"/>
      <c r="AB367" s="158"/>
      <c r="AC367" s="158"/>
      <c r="AD367" s="158"/>
      <c r="AE367" s="158"/>
      <c r="AF367" s="158"/>
      <c r="AG367" s="158"/>
      <c r="AH367" s="158"/>
      <c r="AI367" s="158"/>
      <c r="AJ367" s="158"/>
      <c r="AK367" s="158"/>
      <c r="AL367" s="158"/>
      <c r="AM367" s="158"/>
      <c r="AN367" s="158"/>
      <c r="AO367" s="158"/>
    </row>
    <row r="368" spans="8:41" x14ac:dyDescent="0.25">
      <c r="H368" s="159"/>
      <c r="I368" s="159"/>
      <c r="J368" s="160"/>
      <c r="K368" s="160"/>
      <c r="L368" s="158"/>
      <c r="M368" s="158"/>
      <c r="N368" s="158"/>
      <c r="O368" s="158"/>
      <c r="P368" s="158"/>
      <c r="Q368" s="158"/>
      <c r="R368" s="158"/>
      <c r="S368" s="158"/>
      <c r="T368" s="158"/>
      <c r="U368" s="158"/>
      <c r="V368" s="158"/>
      <c r="W368" s="158"/>
      <c r="X368" s="158"/>
      <c r="Y368" s="158"/>
      <c r="Z368" s="158"/>
      <c r="AA368" s="158"/>
      <c r="AB368" s="158"/>
      <c r="AC368" s="158"/>
      <c r="AD368" s="158"/>
      <c r="AE368" s="158"/>
      <c r="AF368" s="158"/>
      <c r="AG368" s="158"/>
      <c r="AH368" s="158"/>
      <c r="AI368" s="158"/>
      <c r="AJ368" s="158"/>
      <c r="AK368" s="158"/>
      <c r="AL368" s="158"/>
      <c r="AM368" s="158"/>
      <c r="AN368" s="158"/>
      <c r="AO368" s="158"/>
    </row>
    <row r="369" spans="8:41" x14ac:dyDescent="0.25">
      <c r="H369" s="159"/>
      <c r="I369" s="159"/>
      <c r="J369" s="160"/>
      <c r="K369" s="160"/>
      <c r="L369" s="158"/>
      <c r="M369" s="158"/>
      <c r="N369" s="158"/>
      <c r="O369" s="158"/>
      <c r="P369" s="158"/>
      <c r="Q369" s="158"/>
      <c r="R369" s="158"/>
      <c r="S369" s="158"/>
      <c r="T369" s="158"/>
      <c r="U369" s="158"/>
      <c r="V369" s="158"/>
      <c r="W369" s="158"/>
      <c r="X369" s="158"/>
      <c r="Y369" s="158"/>
      <c r="Z369" s="158"/>
      <c r="AA369" s="158"/>
      <c r="AB369" s="158"/>
      <c r="AC369" s="158"/>
      <c r="AD369" s="158"/>
      <c r="AE369" s="158"/>
      <c r="AF369" s="158"/>
      <c r="AG369" s="158"/>
      <c r="AH369" s="158"/>
      <c r="AI369" s="158"/>
      <c r="AJ369" s="158"/>
      <c r="AK369" s="158"/>
      <c r="AL369" s="158"/>
      <c r="AM369" s="158"/>
      <c r="AN369" s="158"/>
      <c r="AO369" s="158"/>
    </row>
    <row r="370" spans="8:41" x14ac:dyDescent="0.25">
      <c r="H370" s="159"/>
      <c r="I370" s="159"/>
      <c r="J370" s="160"/>
      <c r="K370" s="160"/>
      <c r="L370" s="158"/>
      <c r="M370" s="158"/>
      <c r="N370" s="158"/>
      <c r="O370" s="158"/>
      <c r="P370" s="158"/>
      <c r="Q370" s="158"/>
      <c r="R370" s="158"/>
      <c r="S370" s="158"/>
      <c r="T370" s="158"/>
      <c r="U370" s="158"/>
      <c r="V370" s="158"/>
      <c r="W370" s="158"/>
      <c r="X370" s="158"/>
      <c r="Y370" s="158"/>
      <c r="Z370" s="158"/>
      <c r="AA370" s="158"/>
      <c r="AB370" s="158"/>
      <c r="AC370" s="158"/>
      <c r="AD370" s="158"/>
      <c r="AE370" s="158"/>
      <c r="AF370" s="158"/>
      <c r="AG370" s="158"/>
      <c r="AH370" s="158"/>
      <c r="AI370" s="158"/>
      <c r="AJ370" s="158"/>
      <c r="AK370" s="158"/>
      <c r="AL370" s="158"/>
      <c r="AM370" s="158"/>
      <c r="AN370" s="158"/>
      <c r="AO370" s="158"/>
    </row>
    <row r="371" spans="8:41" x14ac:dyDescent="0.25">
      <c r="H371" s="159"/>
      <c r="I371" s="159"/>
      <c r="J371" s="160"/>
      <c r="K371" s="160"/>
      <c r="L371" s="158"/>
      <c r="M371" s="158"/>
      <c r="N371" s="158"/>
      <c r="O371" s="158"/>
      <c r="P371" s="158"/>
      <c r="Q371" s="158"/>
      <c r="R371" s="158"/>
      <c r="S371" s="158"/>
      <c r="T371" s="158"/>
      <c r="U371" s="158"/>
      <c r="V371" s="158"/>
      <c r="W371" s="158"/>
      <c r="X371" s="158"/>
      <c r="Y371" s="158"/>
      <c r="Z371" s="158"/>
      <c r="AA371" s="158"/>
      <c r="AB371" s="158"/>
      <c r="AC371" s="158"/>
      <c r="AD371" s="158"/>
      <c r="AE371" s="158"/>
      <c r="AF371" s="158"/>
      <c r="AG371" s="158"/>
      <c r="AH371" s="158"/>
      <c r="AI371" s="158"/>
      <c r="AJ371" s="158"/>
      <c r="AK371" s="158"/>
      <c r="AL371" s="158"/>
      <c r="AM371" s="158"/>
      <c r="AN371" s="158"/>
      <c r="AO371" s="158"/>
    </row>
    <row r="372" spans="8:41" x14ac:dyDescent="0.25">
      <c r="H372" s="159"/>
      <c r="I372" s="159"/>
      <c r="J372" s="160"/>
      <c r="K372" s="160"/>
      <c r="L372" s="158"/>
      <c r="M372" s="158"/>
      <c r="N372" s="158"/>
      <c r="O372" s="158"/>
      <c r="P372" s="158"/>
      <c r="Q372" s="158"/>
      <c r="R372" s="158"/>
      <c r="S372" s="158"/>
      <c r="T372" s="158"/>
      <c r="U372" s="158"/>
      <c r="V372" s="158"/>
      <c r="W372" s="158"/>
      <c r="X372" s="158"/>
      <c r="Y372" s="158"/>
      <c r="Z372" s="158"/>
      <c r="AA372" s="158"/>
      <c r="AB372" s="158"/>
      <c r="AC372" s="158"/>
      <c r="AD372" s="158"/>
      <c r="AE372" s="158"/>
      <c r="AF372" s="158"/>
      <c r="AG372" s="158"/>
      <c r="AH372" s="158"/>
      <c r="AI372" s="158"/>
      <c r="AJ372" s="158"/>
      <c r="AK372" s="158"/>
      <c r="AL372" s="158"/>
      <c r="AM372" s="158"/>
      <c r="AN372" s="158"/>
      <c r="AO372" s="158"/>
    </row>
    <row r="373" spans="8:41" x14ac:dyDescent="0.25">
      <c r="H373" s="159"/>
      <c r="I373" s="159"/>
      <c r="J373" s="160"/>
      <c r="K373" s="160"/>
      <c r="L373" s="158"/>
      <c r="M373" s="158"/>
      <c r="N373" s="158"/>
      <c r="O373" s="158"/>
      <c r="P373" s="158"/>
      <c r="Q373" s="158"/>
      <c r="R373" s="158"/>
      <c r="S373" s="158"/>
      <c r="T373" s="158"/>
      <c r="U373" s="158"/>
      <c r="V373" s="158"/>
      <c r="W373" s="158"/>
      <c r="X373" s="158"/>
      <c r="Y373" s="158"/>
      <c r="Z373" s="158"/>
      <c r="AA373" s="158"/>
      <c r="AB373" s="158"/>
      <c r="AC373" s="158"/>
      <c r="AD373" s="158"/>
      <c r="AE373" s="158"/>
      <c r="AF373" s="158"/>
      <c r="AG373" s="158"/>
      <c r="AH373" s="158"/>
      <c r="AI373" s="158"/>
      <c r="AJ373" s="158"/>
      <c r="AK373" s="158"/>
      <c r="AL373" s="158"/>
      <c r="AM373" s="158"/>
      <c r="AN373" s="158"/>
      <c r="AO373" s="158"/>
    </row>
    <row r="374" spans="8:41" x14ac:dyDescent="0.25">
      <c r="H374" s="159"/>
      <c r="I374" s="159"/>
      <c r="J374" s="160"/>
      <c r="K374" s="160"/>
      <c r="L374" s="158"/>
      <c r="M374" s="158"/>
      <c r="N374" s="158"/>
      <c r="O374" s="158"/>
      <c r="P374" s="158"/>
      <c r="Q374" s="158"/>
      <c r="R374" s="158"/>
      <c r="S374" s="158"/>
      <c r="T374" s="158"/>
      <c r="U374" s="158"/>
      <c r="V374" s="158"/>
      <c r="W374" s="158"/>
      <c r="X374" s="158"/>
      <c r="Y374" s="158"/>
      <c r="Z374" s="158"/>
      <c r="AA374" s="158"/>
      <c r="AB374" s="158"/>
      <c r="AC374" s="158"/>
      <c r="AD374" s="158"/>
      <c r="AE374" s="158"/>
      <c r="AF374" s="158"/>
      <c r="AG374" s="158"/>
      <c r="AH374" s="158"/>
      <c r="AI374" s="158"/>
      <c r="AJ374" s="158"/>
      <c r="AK374" s="158"/>
      <c r="AL374" s="158"/>
      <c r="AM374" s="158"/>
      <c r="AN374" s="158"/>
      <c r="AO374" s="158"/>
    </row>
    <row r="375" spans="8:41" x14ac:dyDescent="0.25">
      <c r="H375" s="159"/>
      <c r="I375" s="159"/>
      <c r="J375" s="160"/>
      <c r="K375" s="160"/>
      <c r="L375" s="158"/>
      <c r="M375" s="158"/>
      <c r="N375" s="158"/>
      <c r="O375" s="158"/>
      <c r="P375" s="158"/>
      <c r="Q375" s="158"/>
      <c r="R375" s="158"/>
      <c r="S375" s="158"/>
      <c r="T375" s="158"/>
      <c r="U375" s="158"/>
      <c r="V375" s="158"/>
      <c r="W375" s="158"/>
      <c r="X375" s="158"/>
      <c r="Y375" s="158"/>
      <c r="Z375" s="158"/>
      <c r="AA375" s="158"/>
      <c r="AB375" s="158"/>
      <c r="AC375" s="158"/>
      <c r="AD375" s="158"/>
      <c r="AE375" s="158"/>
      <c r="AF375" s="158"/>
      <c r="AG375" s="158"/>
      <c r="AH375" s="158"/>
      <c r="AI375" s="158"/>
      <c r="AJ375" s="158"/>
      <c r="AK375" s="158"/>
      <c r="AL375" s="158"/>
      <c r="AM375" s="158"/>
      <c r="AN375" s="158"/>
      <c r="AO375" s="158"/>
    </row>
    <row r="376" spans="8:41" x14ac:dyDescent="0.25">
      <c r="H376" s="159"/>
      <c r="I376" s="159"/>
      <c r="J376" s="160"/>
      <c r="K376" s="160"/>
      <c r="L376" s="158"/>
      <c r="M376" s="158"/>
      <c r="N376" s="158"/>
      <c r="O376" s="158"/>
      <c r="P376" s="158"/>
      <c r="Q376" s="158"/>
      <c r="R376" s="158"/>
      <c r="S376" s="158"/>
      <c r="T376" s="158"/>
      <c r="U376" s="158"/>
      <c r="V376" s="158"/>
      <c r="W376" s="158"/>
      <c r="X376" s="158"/>
      <c r="Y376" s="158"/>
      <c r="Z376" s="158"/>
      <c r="AA376" s="158"/>
      <c r="AB376" s="158"/>
      <c r="AC376" s="158"/>
      <c r="AD376" s="158"/>
      <c r="AE376" s="158"/>
      <c r="AF376" s="158"/>
      <c r="AG376" s="158"/>
      <c r="AH376" s="158"/>
      <c r="AI376" s="158"/>
      <c r="AJ376" s="158"/>
      <c r="AK376" s="158"/>
      <c r="AL376" s="158"/>
      <c r="AM376" s="158"/>
      <c r="AN376" s="158"/>
      <c r="AO376" s="158"/>
    </row>
    <row r="377" spans="8:41" x14ac:dyDescent="0.25">
      <c r="H377" s="159"/>
      <c r="I377" s="159"/>
      <c r="J377" s="160"/>
      <c r="K377" s="160"/>
      <c r="L377" s="158"/>
      <c r="M377" s="158"/>
      <c r="N377" s="158"/>
      <c r="O377" s="158"/>
      <c r="P377" s="158"/>
      <c r="Q377" s="158"/>
      <c r="R377" s="158"/>
      <c r="S377" s="158"/>
      <c r="T377" s="158"/>
      <c r="U377" s="158"/>
      <c r="V377" s="158"/>
      <c r="W377" s="158"/>
      <c r="X377" s="158"/>
      <c r="Y377" s="158"/>
      <c r="Z377" s="158"/>
      <c r="AA377" s="158"/>
      <c r="AB377" s="158"/>
      <c r="AC377" s="158"/>
      <c r="AD377" s="158"/>
      <c r="AE377" s="158"/>
      <c r="AF377" s="158"/>
      <c r="AG377" s="158"/>
      <c r="AH377" s="158"/>
      <c r="AI377" s="158"/>
      <c r="AJ377" s="158"/>
      <c r="AK377" s="158"/>
      <c r="AL377" s="158"/>
      <c r="AM377" s="158"/>
      <c r="AN377" s="158"/>
      <c r="AO377" s="158"/>
    </row>
    <row r="378" spans="8:41" x14ac:dyDescent="0.25">
      <c r="H378" s="159"/>
      <c r="I378" s="159"/>
      <c r="J378" s="160"/>
      <c r="K378" s="160"/>
      <c r="L378" s="158"/>
      <c r="M378" s="158"/>
      <c r="N378" s="158"/>
      <c r="O378" s="158"/>
      <c r="P378" s="158"/>
      <c r="Q378" s="158"/>
      <c r="R378" s="158"/>
      <c r="S378" s="158"/>
      <c r="T378" s="158"/>
      <c r="U378" s="158"/>
      <c r="V378" s="158"/>
      <c r="W378" s="158"/>
      <c r="X378" s="158"/>
      <c r="Y378" s="158"/>
      <c r="Z378" s="158"/>
      <c r="AA378" s="158"/>
      <c r="AB378" s="158"/>
      <c r="AC378" s="158"/>
      <c r="AD378" s="158"/>
      <c r="AE378" s="158"/>
      <c r="AF378" s="158"/>
      <c r="AG378" s="158"/>
      <c r="AH378" s="158"/>
      <c r="AI378" s="158"/>
      <c r="AJ378" s="158"/>
      <c r="AK378" s="158"/>
      <c r="AL378" s="158"/>
      <c r="AM378" s="158"/>
      <c r="AN378" s="158"/>
      <c r="AO378" s="158"/>
    </row>
    <row r="379" spans="8:41" x14ac:dyDescent="0.25">
      <c r="H379" s="159"/>
      <c r="I379" s="159"/>
      <c r="J379" s="160"/>
      <c r="K379" s="160"/>
      <c r="L379" s="158"/>
      <c r="M379" s="158"/>
      <c r="N379" s="158"/>
      <c r="O379" s="158"/>
      <c r="P379" s="158"/>
      <c r="Q379" s="158"/>
      <c r="R379" s="158"/>
      <c r="S379" s="158"/>
      <c r="T379" s="158"/>
      <c r="U379" s="158"/>
      <c r="V379" s="158"/>
      <c r="W379" s="158"/>
      <c r="X379" s="158"/>
      <c r="Y379" s="158"/>
      <c r="Z379" s="158"/>
      <c r="AA379" s="158"/>
      <c r="AB379" s="158"/>
      <c r="AC379" s="158"/>
      <c r="AD379" s="158"/>
      <c r="AE379" s="158"/>
      <c r="AF379" s="158"/>
      <c r="AG379" s="158"/>
      <c r="AH379" s="158"/>
      <c r="AI379" s="158"/>
      <c r="AJ379" s="158"/>
      <c r="AK379" s="158"/>
      <c r="AL379" s="158"/>
      <c r="AM379" s="158"/>
      <c r="AN379" s="158"/>
      <c r="AO379" s="158"/>
    </row>
    <row r="380" spans="8:41" x14ac:dyDescent="0.25">
      <c r="H380" s="159"/>
      <c r="I380" s="159"/>
      <c r="J380" s="160"/>
      <c r="K380" s="160"/>
      <c r="L380" s="158"/>
      <c r="M380" s="158"/>
      <c r="N380" s="158"/>
      <c r="O380" s="158"/>
      <c r="P380" s="158"/>
      <c r="Q380" s="158"/>
      <c r="R380" s="158"/>
      <c r="S380" s="158"/>
      <c r="T380" s="158"/>
      <c r="U380" s="158"/>
      <c r="V380" s="158"/>
      <c r="W380" s="158"/>
      <c r="X380" s="158"/>
      <c r="Y380" s="158"/>
      <c r="Z380" s="158"/>
      <c r="AA380" s="158"/>
      <c r="AB380" s="158"/>
      <c r="AC380" s="158"/>
      <c r="AD380" s="158"/>
      <c r="AE380" s="158"/>
      <c r="AF380" s="158"/>
      <c r="AG380" s="158"/>
      <c r="AH380" s="158"/>
      <c r="AI380" s="158"/>
      <c r="AJ380" s="158"/>
      <c r="AK380" s="158"/>
      <c r="AL380" s="158"/>
      <c r="AM380" s="158"/>
      <c r="AN380" s="158"/>
      <c r="AO380" s="158"/>
    </row>
    <row r="381" spans="8:41" x14ac:dyDescent="0.25">
      <c r="H381" s="159"/>
      <c r="I381" s="159"/>
      <c r="J381" s="160"/>
      <c r="K381" s="160"/>
      <c r="L381" s="158"/>
      <c r="M381" s="158"/>
      <c r="N381" s="158"/>
      <c r="O381" s="158"/>
      <c r="P381" s="158"/>
      <c r="Q381" s="158"/>
      <c r="R381" s="158"/>
      <c r="S381" s="158"/>
      <c r="T381" s="158"/>
      <c r="U381" s="158"/>
      <c r="V381" s="158"/>
      <c r="W381" s="158"/>
      <c r="X381" s="158"/>
      <c r="Y381" s="158"/>
      <c r="Z381" s="158"/>
      <c r="AA381" s="158"/>
      <c r="AB381" s="158"/>
      <c r="AC381" s="158"/>
      <c r="AD381" s="158"/>
      <c r="AE381" s="158"/>
      <c r="AF381" s="158"/>
      <c r="AG381" s="158"/>
      <c r="AH381" s="158"/>
      <c r="AI381" s="158"/>
      <c r="AJ381" s="158"/>
      <c r="AK381" s="158"/>
      <c r="AL381" s="158"/>
      <c r="AM381" s="158"/>
      <c r="AN381" s="158"/>
      <c r="AO381" s="158"/>
    </row>
    <row r="382" spans="8:41" x14ac:dyDescent="0.25">
      <c r="H382" s="159"/>
      <c r="I382" s="159"/>
      <c r="J382" s="160"/>
      <c r="K382" s="160"/>
      <c r="L382" s="158"/>
      <c r="M382" s="158"/>
      <c r="N382" s="158"/>
      <c r="O382" s="158"/>
      <c r="P382" s="158"/>
      <c r="Q382" s="158"/>
      <c r="R382" s="158"/>
      <c r="S382" s="158"/>
      <c r="T382" s="158"/>
      <c r="U382" s="158"/>
      <c r="V382" s="158"/>
      <c r="W382" s="158"/>
      <c r="X382" s="158"/>
      <c r="Y382" s="158"/>
      <c r="Z382" s="158"/>
      <c r="AA382" s="158"/>
      <c r="AB382" s="158"/>
      <c r="AC382" s="158"/>
      <c r="AD382" s="158"/>
      <c r="AE382" s="158"/>
      <c r="AF382" s="158"/>
      <c r="AG382" s="158"/>
      <c r="AH382" s="158"/>
      <c r="AI382" s="158"/>
      <c r="AJ382" s="158"/>
      <c r="AK382" s="158"/>
      <c r="AL382" s="158"/>
      <c r="AM382" s="158"/>
      <c r="AN382" s="158"/>
      <c r="AO382" s="158"/>
    </row>
    <row r="383" spans="8:41" x14ac:dyDescent="0.25">
      <c r="H383" s="159"/>
      <c r="I383" s="159"/>
      <c r="J383" s="160"/>
      <c r="K383" s="160"/>
      <c r="L383" s="158"/>
      <c r="M383" s="158"/>
      <c r="N383" s="158"/>
      <c r="O383" s="158"/>
      <c r="P383" s="158"/>
      <c r="Q383" s="158"/>
      <c r="R383" s="158"/>
      <c r="S383" s="158"/>
      <c r="T383" s="158"/>
      <c r="U383" s="158"/>
      <c r="V383" s="158"/>
      <c r="W383" s="158"/>
      <c r="X383" s="158"/>
      <c r="Y383" s="158"/>
      <c r="Z383" s="158"/>
      <c r="AA383" s="158"/>
      <c r="AB383" s="158"/>
      <c r="AC383" s="158"/>
      <c r="AD383" s="158"/>
      <c r="AE383" s="158"/>
      <c r="AF383" s="158"/>
      <c r="AG383" s="158"/>
      <c r="AH383" s="158"/>
      <c r="AI383" s="158"/>
      <c r="AJ383" s="158"/>
      <c r="AK383" s="158"/>
      <c r="AL383" s="158"/>
      <c r="AM383" s="158"/>
      <c r="AN383" s="158"/>
      <c r="AO383" s="158"/>
    </row>
    <row r="384" spans="8:41" x14ac:dyDescent="0.25">
      <c r="H384" s="159"/>
      <c r="I384" s="159"/>
      <c r="J384" s="160"/>
      <c r="K384" s="160"/>
      <c r="L384" s="158"/>
      <c r="M384" s="158"/>
      <c r="N384" s="158"/>
      <c r="O384" s="158"/>
      <c r="P384" s="158"/>
      <c r="Q384" s="158"/>
      <c r="R384" s="158"/>
      <c r="S384" s="158"/>
      <c r="T384" s="158"/>
      <c r="U384" s="158"/>
      <c r="V384" s="158"/>
      <c r="W384" s="158"/>
      <c r="X384" s="158"/>
      <c r="Y384" s="158"/>
      <c r="Z384" s="158"/>
      <c r="AA384" s="158"/>
      <c r="AB384" s="158"/>
      <c r="AC384" s="158"/>
      <c r="AD384" s="158"/>
      <c r="AE384" s="158"/>
      <c r="AF384" s="158"/>
      <c r="AG384" s="158"/>
      <c r="AH384" s="158"/>
      <c r="AI384" s="158"/>
      <c r="AJ384" s="158"/>
      <c r="AK384" s="158"/>
      <c r="AL384" s="158"/>
      <c r="AM384" s="158"/>
      <c r="AN384" s="158"/>
      <c r="AO384" s="158"/>
    </row>
    <row r="385" spans="8:41" x14ac:dyDescent="0.25">
      <c r="H385" s="159"/>
      <c r="I385" s="159"/>
      <c r="J385" s="160"/>
      <c r="K385" s="160"/>
      <c r="L385" s="158"/>
      <c r="M385" s="158"/>
      <c r="N385" s="158"/>
      <c r="O385" s="158"/>
      <c r="P385" s="158"/>
      <c r="Q385" s="158"/>
      <c r="R385" s="158"/>
      <c r="S385" s="158"/>
      <c r="T385" s="158"/>
      <c r="U385" s="158"/>
      <c r="V385" s="158"/>
      <c r="W385" s="158"/>
      <c r="X385" s="158"/>
      <c r="Y385" s="158"/>
      <c r="Z385" s="158"/>
      <c r="AA385" s="158"/>
      <c r="AB385" s="158"/>
      <c r="AC385" s="158"/>
      <c r="AD385" s="158"/>
      <c r="AE385" s="158"/>
      <c r="AF385" s="158"/>
      <c r="AG385" s="158"/>
      <c r="AH385" s="158"/>
      <c r="AI385" s="158"/>
      <c r="AJ385" s="158"/>
      <c r="AK385" s="158"/>
      <c r="AL385" s="158"/>
      <c r="AM385" s="158"/>
      <c r="AN385" s="158"/>
      <c r="AO385" s="158"/>
    </row>
    <row r="386" spans="8:41" x14ac:dyDescent="0.25">
      <c r="H386" s="159"/>
      <c r="I386" s="159"/>
      <c r="J386" s="160"/>
      <c r="K386" s="160"/>
      <c r="L386" s="158"/>
      <c r="M386" s="158"/>
      <c r="N386" s="158"/>
      <c r="O386" s="158"/>
      <c r="P386" s="158"/>
      <c r="Q386" s="158"/>
      <c r="R386" s="158"/>
      <c r="S386" s="158"/>
      <c r="T386" s="158"/>
      <c r="U386" s="158"/>
      <c r="V386" s="158"/>
      <c r="W386" s="158"/>
      <c r="X386" s="158"/>
      <c r="Y386" s="158"/>
      <c r="Z386" s="158"/>
      <c r="AA386" s="158"/>
      <c r="AB386" s="158"/>
      <c r="AC386" s="158"/>
      <c r="AD386" s="158"/>
      <c r="AE386" s="158"/>
      <c r="AF386" s="158"/>
      <c r="AG386" s="158"/>
      <c r="AH386" s="158"/>
      <c r="AI386" s="158"/>
      <c r="AJ386" s="158"/>
      <c r="AK386" s="158"/>
      <c r="AL386" s="158"/>
      <c r="AM386" s="158"/>
      <c r="AN386" s="158"/>
      <c r="AO386" s="158"/>
    </row>
    <row r="387" spans="8:41" x14ac:dyDescent="0.25">
      <c r="H387" s="159"/>
      <c r="I387" s="159"/>
      <c r="J387" s="160"/>
      <c r="K387" s="160"/>
      <c r="L387" s="158"/>
      <c r="M387" s="158"/>
      <c r="N387" s="158"/>
      <c r="O387" s="158"/>
      <c r="P387" s="158"/>
      <c r="Q387" s="158"/>
      <c r="R387" s="158"/>
      <c r="S387" s="158"/>
      <c r="T387" s="158"/>
      <c r="U387" s="158"/>
      <c r="V387" s="158"/>
      <c r="W387" s="158"/>
      <c r="X387" s="158"/>
      <c r="Y387" s="158"/>
      <c r="Z387" s="158"/>
      <c r="AA387" s="158"/>
      <c r="AB387" s="158"/>
      <c r="AC387" s="158"/>
      <c r="AD387" s="158"/>
      <c r="AE387" s="158"/>
      <c r="AF387" s="158"/>
      <c r="AG387" s="158"/>
      <c r="AH387" s="158"/>
      <c r="AI387" s="158"/>
      <c r="AJ387" s="158"/>
      <c r="AK387" s="158"/>
      <c r="AL387" s="158"/>
      <c r="AM387" s="158"/>
      <c r="AN387" s="158"/>
      <c r="AO387" s="158"/>
    </row>
    <row r="388" spans="8:41" x14ac:dyDescent="0.25">
      <c r="H388" s="159"/>
      <c r="I388" s="159"/>
      <c r="J388" s="160"/>
      <c r="K388" s="160"/>
      <c r="L388" s="158"/>
      <c r="M388" s="158"/>
      <c r="N388" s="158"/>
      <c r="O388" s="158"/>
      <c r="P388" s="158"/>
      <c r="Q388" s="158"/>
      <c r="R388" s="158"/>
      <c r="S388" s="158"/>
      <c r="T388" s="158"/>
      <c r="U388" s="158"/>
      <c r="V388" s="158"/>
      <c r="W388" s="158"/>
      <c r="X388" s="158"/>
      <c r="Y388" s="158"/>
      <c r="Z388" s="158"/>
      <c r="AA388" s="158"/>
      <c r="AB388" s="158"/>
      <c r="AC388" s="158"/>
      <c r="AD388" s="158"/>
      <c r="AE388" s="158"/>
      <c r="AF388" s="158"/>
      <c r="AG388" s="158"/>
      <c r="AH388" s="158"/>
      <c r="AI388" s="158"/>
      <c r="AJ388" s="158"/>
      <c r="AK388" s="158"/>
      <c r="AL388" s="158"/>
      <c r="AM388" s="158"/>
      <c r="AN388" s="158"/>
      <c r="AO388" s="158"/>
    </row>
    <row r="389" spans="8:41" x14ac:dyDescent="0.25">
      <c r="H389" s="159"/>
      <c r="I389" s="159"/>
      <c r="J389" s="160"/>
      <c r="K389" s="160"/>
      <c r="L389" s="158"/>
      <c r="M389" s="158"/>
      <c r="N389" s="158"/>
      <c r="O389" s="158"/>
      <c r="P389" s="158"/>
      <c r="Q389" s="158"/>
      <c r="R389" s="158"/>
      <c r="S389" s="158"/>
      <c r="T389" s="158"/>
      <c r="U389" s="158"/>
      <c r="V389" s="158"/>
      <c r="W389" s="158"/>
      <c r="X389" s="158"/>
      <c r="Y389" s="158"/>
      <c r="Z389" s="158"/>
      <c r="AA389" s="158"/>
      <c r="AB389" s="158"/>
      <c r="AC389" s="158"/>
      <c r="AD389" s="158"/>
      <c r="AE389" s="158"/>
      <c r="AF389" s="158"/>
      <c r="AG389" s="158"/>
      <c r="AH389" s="158"/>
      <c r="AI389" s="158"/>
      <c r="AJ389" s="158"/>
      <c r="AK389" s="158"/>
      <c r="AL389" s="158"/>
      <c r="AM389" s="158"/>
      <c r="AN389" s="158"/>
      <c r="AO389" s="158"/>
    </row>
    <row r="390" spans="8:41" x14ac:dyDescent="0.25">
      <c r="H390" s="159"/>
      <c r="I390" s="159"/>
      <c r="J390" s="160"/>
      <c r="K390" s="160"/>
      <c r="L390" s="158"/>
      <c r="M390" s="158"/>
      <c r="N390" s="158"/>
      <c r="O390" s="158"/>
      <c r="P390" s="158"/>
      <c r="Q390" s="158"/>
      <c r="R390" s="158"/>
      <c r="S390" s="158"/>
      <c r="T390" s="158"/>
      <c r="U390" s="158"/>
      <c r="V390" s="158"/>
      <c r="W390" s="158"/>
      <c r="X390" s="158"/>
      <c r="Y390" s="158"/>
      <c r="Z390" s="158"/>
      <c r="AA390" s="158"/>
      <c r="AB390" s="158"/>
      <c r="AC390" s="158"/>
      <c r="AD390" s="158"/>
      <c r="AE390" s="158"/>
      <c r="AF390" s="158"/>
      <c r="AG390" s="158"/>
      <c r="AH390" s="158"/>
      <c r="AI390" s="158"/>
      <c r="AJ390" s="158"/>
      <c r="AK390" s="158"/>
      <c r="AL390" s="158"/>
      <c r="AM390" s="158"/>
      <c r="AN390" s="158"/>
      <c r="AO390" s="158"/>
    </row>
    <row r="391" spans="8:41" x14ac:dyDescent="0.25">
      <c r="H391" s="159"/>
      <c r="I391" s="159"/>
      <c r="J391" s="160"/>
      <c r="K391" s="160"/>
      <c r="L391" s="158"/>
      <c r="M391" s="158"/>
      <c r="N391" s="158"/>
      <c r="O391" s="158"/>
      <c r="P391" s="158"/>
      <c r="Q391" s="158"/>
      <c r="R391" s="158"/>
      <c r="S391" s="158"/>
      <c r="T391" s="158"/>
      <c r="U391" s="158"/>
      <c r="V391" s="158"/>
      <c r="W391" s="158"/>
      <c r="X391" s="158"/>
      <c r="Y391" s="158"/>
      <c r="Z391" s="158"/>
      <c r="AA391" s="158"/>
      <c r="AB391" s="158"/>
      <c r="AC391" s="158"/>
      <c r="AD391" s="158"/>
      <c r="AE391" s="158"/>
      <c r="AF391" s="158"/>
      <c r="AG391" s="158"/>
      <c r="AH391" s="158"/>
      <c r="AI391" s="158"/>
      <c r="AJ391" s="158"/>
      <c r="AK391" s="158"/>
      <c r="AL391" s="158"/>
      <c r="AM391" s="158"/>
      <c r="AN391" s="158"/>
      <c r="AO391" s="158"/>
    </row>
    <row r="392" spans="8:41" x14ac:dyDescent="0.25">
      <c r="H392" s="159"/>
      <c r="I392" s="159"/>
      <c r="J392" s="160"/>
      <c r="K392" s="160"/>
      <c r="L392" s="158"/>
      <c r="M392" s="158"/>
      <c r="N392" s="158"/>
      <c r="O392" s="158"/>
      <c r="P392" s="158"/>
      <c r="Q392" s="158"/>
      <c r="R392" s="158"/>
      <c r="S392" s="158"/>
      <c r="T392" s="158"/>
      <c r="U392" s="158"/>
      <c r="V392" s="158"/>
      <c r="W392" s="158"/>
      <c r="X392" s="158"/>
      <c r="Y392" s="158"/>
      <c r="Z392" s="158"/>
      <c r="AA392" s="158"/>
      <c r="AB392" s="158"/>
      <c r="AC392" s="158"/>
      <c r="AD392" s="158"/>
      <c r="AE392" s="158"/>
      <c r="AF392" s="158"/>
      <c r="AG392" s="158"/>
      <c r="AH392" s="158"/>
      <c r="AI392" s="158"/>
      <c r="AJ392" s="158"/>
      <c r="AK392" s="158"/>
      <c r="AL392" s="158"/>
      <c r="AM392" s="158"/>
      <c r="AN392" s="158"/>
      <c r="AO392" s="158"/>
    </row>
    <row r="393" spans="8:41" x14ac:dyDescent="0.25">
      <c r="H393" s="159"/>
      <c r="I393" s="159"/>
      <c r="J393" s="160"/>
      <c r="K393" s="160"/>
      <c r="L393" s="158"/>
      <c r="M393" s="158"/>
      <c r="N393" s="158"/>
      <c r="O393" s="158"/>
      <c r="P393" s="158"/>
      <c r="Q393" s="158"/>
      <c r="R393" s="158"/>
      <c r="S393" s="158"/>
      <c r="T393" s="158"/>
      <c r="U393" s="158"/>
      <c r="V393" s="158"/>
      <c r="W393" s="158"/>
      <c r="X393" s="158"/>
      <c r="Y393" s="158"/>
      <c r="Z393" s="158"/>
      <c r="AA393" s="158"/>
      <c r="AB393" s="158"/>
      <c r="AC393" s="158"/>
      <c r="AD393" s="158"/>
      <c r="AE393" s="158"/>
      <c r="AF393" s="158"/>
      <c r="AG393" s="158"/>
      <c r="AH393" s="158"/>
      <c r="AI393" s="158"/>
      <c r="AJ393" s="158"/>
      <c r="AK393" s="158"/>
      <c r="AL393" s="158"/>
      <c r="AM393" s="158"/>
      <c r="AN393" s="158"/>
      <c r="AO393" s="158"/>
    </row>
    <row r="394" spans="8:41" x14ac:dyDescent="0.25">
      <c r="H394" s="159"/>
      <c r="I394" s="159"/>
      <c r="J394" s="160"/>
      <c r="K394" s="160"/>
      <c r="L394" s="158"/>
      <c r="M394" s="158"/>
      <c r="N394" s="158"/>
      <c r="O394" s="158"/>
      <c r="P394" s="158"/>
      <c r="Q394" s="158"/>
      <c r="R394" s="158"/>
      <c r="S394" s="158"/>
      <c r="T394" s="158"/>
      <c r="U394" s="158"/>
      <c r="V394" s="158"/>
      <c r="W394" s="158"/>
      <c r="X394" s="158"/>
      <c r="Y394" s="158"/>
      <c r="Z394" s="158"/>
      <c r="AA394" s="158"/>
      <c r="AB394" s="158"/>
      <c r="AC394" s="158"/>
      <c r="AD394" s="158"/>
      <c r="AE394" s="158"/>
      <c r="AF394" s="158"/>
      <c r="AG394" s="158"/>
      <c r="AH394" s="158"/>
      <c r="AI394" s="158"/>
      <c r="AJ394" s="158"/>
      <c r="AK394" s="158"/>
      <c r="AL394" s="158"/>
      <c r="AM394" s="158"/>
      <c r="AN394" s="158"/>
      <c r="AO394" s="158"/>
    </row>
    <row r="395" spans="8:41" x14ac:dyDescent="0.25">
      <c r="H395" s="159"/>
      <c r="I395" s="159"/>
      <c r="J395" s="160"/>
      <c r="K395" s="160"/>
      <c r="L395" s="158"/>
      <c r="M395" s="158"/>
      <c r="N395" s="158"/>
      <c r="O395" s="158"/>
      <c r="P395" s="158"/>
      <c r="Q395" s="158"/>
      <c r="R395" s="158"/>
      <c r="S395" s="158"/>
      <c r="T395" s="158"/>
      <c r="U395" s="158"/>
      <c r="V395" s="158"/>
      <c r="W395" s="158"/>
      <c r="X395" s="158"/>
      <c r="Y395" s="158"/>
      <c r="Z395" s="158"/>
      <c r="AA395" s="158"/>
      <c r="AB395" s="158"/>
      <c r="AC395" s="158"/>
      <c r="AD395" s="158"/>
      <c r="AE395" s="158"/>
      <c r="AF395" s="158"/>
      <c r="AG395" s="158"/>
      <c r="AH395" s="158"/>
      <c r="AI395" s="158"/>
      <c r="AJ395" s="158"/>
      <c r="AK395" s="158"/>
      <c r="AL395" s="158"/>
      <c r="AM395" s="158"/>
      <c r="AN395" s="158"/>
      <c r="AO395" s="158"/>
    </row>
    <row r="396" spans="8:41" x14ac:dyDescent="0.25">
      <c r="H396" s="159"/>
      <c r="I396" s="159"/>
      <c r="J396" s="160"/>
      <c r="K396" s="160"/>
      <c r="L396" s="158"/>
      <c r="M396" s="158"/>
      <c r="N396" s="158"/>
      <c r="O396" s="158"/>
      <c r="P396" s="158"/>
      <c r="Q396" s="158"/>
      <c r="R396" s="158"/>
      <c r="S396" s="158"/>
      <c r="T396" s="158"/>
      <c r="U396" s="158"/>
      <c r="V396" s="158"/>
      <c r="W396" s="158"/>
      <c r="X396" s="158"/>
      <c r="Y396" s="158"/>
      <c r="Z396" s="158"/>
      <c r="AA396" s="158"/>
      <c r="AB396" s="158"/>
      <c r="AC396" s="158"/>
      <c r="AD396" s="158"/>
      <c r="AE396" s="158"/>
      <c r="AF396" s="158"/>
      <c r="AG396" s="158"/>
      <c r="AH396" s="158"/>
      <c r="AI396" s="158"/>
      <c r="AJ396" s="158"/>
      <c r="AK396" s="158"/>
      <c r="AL396" s="158"/>
      <c r="AM396" s="158"/>
      <c r="AN396" s="158"/>
      <c r="AO396" s="158"/>
    </row>
    <row r="397" spans="8:41" x14ac:dyDescent="0.25">
      <c r="H397" s="159"/>
      <c r="I397" s="159"/>
      <c r="J397" s="160"/>
      <c r="K397" s="160"/>
      <c r="L397" s="158"/>
      <c r="M397" s="158"/>
      <c r="N397" s="158"/>
      <c r="O397" s="158"/>
      <c r="P397" s="158"/>
      <c r="Q397" s="158"/>
      <c r="R397" s="158"/>
      <c r="S397" s="158"/>
      <c r="T397" s="158"/>
      <c r="U397" s="158"/>
      <c r="V397" s="158"/>
      <c r="W397" s="158"/>
      <c r="X397" s="158"/>
      <c r="Y397" s="158"/>
      <c r="Z397" s="158"/>
      <c r="AA397" s="158"/>
      <c r="AB397" s="158"/>
      <c r="AC397" s="158"/>
      <c r="AD397" s="158"/>
      <c r="AE397" s="158"/>
      <c r="AF397" s="158"/>
      <c r="AG397" s="158"/>
      <c r="AH397" s="158"/>
      <c r="AI397" s="158"/>
      <c r="AJ397" s="158"/>
      <c r="AK397" s="158"/>
      <c r="AL397" s="158"/>
      <c r="AM397" s="158"/>
      <c r="AN397" s="158"/>
      <c r="AO397" s="158"/>
    </row>
    <row r="398" spans="8:41" x14ac:dyDescent="0.25">
      <c r="H398" s="159"/>
      <c r="I398" s="159"/>
      <c r="J398" s="160"/>
      <c r="K398" s="160"/>
      <c r="L398" s="158"/>
      <c r="M398" s="158"/>
      <c r="N398" s="158"/>
      <c r="O398" s="158"/>
      <c r="P398" s="158"/>
      <c r="Q398" s="158"/>
      <c r="R398" s="158"/>
      <c r="S398" s="158"/>
      <c r="T398" s="158"/>
      <c r="U398" s="158"/>
      <c r="V398" s="158"/>
      <c r="W398" s="158"/>
      <c r="X398" s="158"/>
      <c r="Y398" s="158"/>
      <c r="Z398" s="158"/>
      <c r="AA398" s="158"/>
      <c r="AB398" s="158"/>
      <c r="AC398" s="158"/>
      <c r="AD398" s="158"/>
      <c r="AE398" s="158"/>
      <c r="AF398" s="158"/>
      <c r="AG398" s="158"/>
      <c r="AH398" s="158"/>
      <c r="AI398" s="158"/>
      <c r="AJ398" s="158"/>
      <c r="AK398" s="158"/>
      <c r="AL398" s="158"/>
      <c r="AM398" s="158"/>
      <c r="AN398" s="158"/>
      <c r="AO398" s="158"/>
    </row>
    <row r="399" spans="8:41" x14ac:dyDescent="0.25">
      <c r="H399" s="159"/>
      <c r="I399" s="159"/>
      <c r="J399" s="160"/>
      <c r="K399" s="160"/>
      <c r="L399" s="158"/>
      <c r="M399" s="158"/>
      <c r="N399" s="158"/>
      <c r="O399" s="158"/>
      <c r="P399" s="158"/>
      <c r="Q399" s="158"/>
      <c r="R399" s="158"/>
      <c r="S399" s="158"/>
      <c r="T399" s="158"/>
      <c r="U399" s="158"/>
      <c r="V399" s="158"/>
      <c r="W399" s="158"/>
      <c r="X399" s="158"/>
      <c r="Y399" s="158"/>
      <c r="Z399" s="158"/>
      <c r="AA399" s="158"/>
      <c r="AB399" s="158"/>
      <c r="AC399" s="158"/>
      <c r="AD399" s="158"/>
      <c r="AE399" s="158"/>
      <c r="AF399" s="158"/>
      <c r="AG399" s="158"/>
      <c r="AH399" s="158"/>
      <c r="AI399" s="158"/>
      <c r="AJ399" s="158"/>
      <c r="AK399" s="158"/>
      <c r="AL399" s="158"/>
      <c r="AM399" s="158"/>
      <c r="AN399" s="158"/>
      <c r="AO399" s="158"/>
    </row>
    <row r="400" spans="8:41" x14ac:dyDescent="0.25">
      <c r="H400" s="159"/>
      <c r="I400" s="159"/>
      <c r="J400" s="160"/>
      <c r="K400" s="160"/>
      <c r="L400" s="158"/>
      <c r="M400" s="158"/>
      <c r="N400" s="158"/>
      <c r="O400" s="158"/>
      <c r="P400" s="158"/>
      <c r="Q400" s="158"/>
      <c r="R400" s="158"/>
      <c r="S400" s="158"/>
      <c r="T400" s="158"/>
      <c r="U400" s="158"/>
      <c r="V400" s="158"/>
      <c r="W400" s="158"/>
      <c r="X400" s="158"/>
      <c r="Y400" s="158"/>
      <c r="Z400" s="158"/>
      <c r="AA400" s="158"/>
      <c r="AB400" s="158"/>
      <c r="AC400" s="158"/>
      <c r="AD400" s="158"/>
      <c r="AE400" s="158"/>
      <c r="AF400" s="158"/>
      <c r="AG400" s="158"/>
      <c r="AH400" s="158"/>
      <c r="AI400" s="158"/>
      <c r="AJ400" s="158"/>
      <c r="AK400" s="158"/>
      <c r="AL400" s="158"/>
      <c r="AM400" s="158"/>
      <c r="AN400" s="158"/>
      <c r="AO400" s="158"/>
    </row>
    <row r="401" spans="8:41" x14ac:dyDescent="0.25">
      <c r="H401" s="159"/>
      <c r="I401" s="159"/>
      <c r="J401" s="160"/>
      <c r="K401" s="160"/>
      <c r="L401" s="158"/>
      <c r="M401" s="158"/>
      <c r="N401" s="158"/>
      <c r="O401" s="158"/>
      <c r="P401" s="158"/>
      <c r="Q401" s="158"/>
      <c r="R401" s="158"/>
      <c r="S401" s="158"/>
      <c r="T401" s="158"/>
      <c r="U401" s="158"/>
      <c r="V401" s="158"/>
      <c r="W401" s="158"/>
      <c r="X401" s="158"/>
      <c r="Y401" s="158"/>
      <c r="Z401" s="158"/>
      <c r="AA401" s="158"/>
      <c r="AB401" s="158"/>
      <c r="AC401" s="158"/>
      <c r="AD401" s="158"/>
      <c r="AE401" s="158"/>
      <c r="AF401" s="158"/>
      <c r="AG401" s="158"/>
      <c r="AH401" s="158"/>
      <c r="AI401" s="158"/>
      <c r="AJ401" s="158"/>
      <c r="AK401" s="158"/>
      <c r="AL401" s="158"/>
      <c r="AM401" s="158"/>
      <c r="AN401" s="158"/>
      <c r="AO401" s="158"/>
    </row>
    <row r="402" spans="8:41" x14ac:dyDescent="0.25">
      <c r="H402" s="159"/>
      <c r="I402" s="159"/>
      <c r="J402" s="160"/>
      <c r="K402" s="160"/>
      <c r="L402" s="158"/>
      <c r="M402" s="158"/>
      <c r="N402" s="158"/>
      <c r="O402" s="158"/>
      <c r="P402" s="158"/>
      <c r="Q402" s="158"/>
      <c r="R402" s="158"/>
      <c r="S402" s="158"/>
      <c r="T402" s="158"/>
      <c r="U402" s="158"/>
      <c r="V402" s="158"/>
      <c r="W402" s="158"/>
      <c r="X402" s="158"/>
      <c r="Y402" s="158"/>
      <c r="Z402" s="158"/>
      <c r="AA402" s="158"/>
      <c r="AB402" s="158"/>
      <c r="AC402" s="158"/>
      <c r="AD402" s="158"/>
      <c r="AE402" s="158"/>
      <c r="AF402" s="158"/>
      <c r="AG402" s="158"/>
      <c r="AH402" s="158"/>
      <c r="AI402" s="158"/>
      <c r="AJ402" s="158"/>
      <c r="AK402" s="158"/>
      <c r="AL402" s="158"/>
      <c r="AM402" s="158"/>
      <c r="AN402" s="158"/>
      <c r="AO402" s="158"/>
    </row>
    <row r="403" spans="8:41" x14ac:dyDescent="0.25">
      <c r="H403" s="159"/>
      <c r="I403" s="159"/>
      <c r="J403" s="160"/>
      <c r="K403" s="160"/>
      <c r="L403" s="158"/>
      <c r="M403" s="158"/>
      <c r="N403" s="158"/>
      <c r="O403" s="158"/>
      <c r="P403" s="158"/>
      <c r="Q403" s="158"/>
      <c r="R403" s="158"/>
      <c r="S403" s="158"/>
      <c r="T403" s="158"/>
      <c r="U403" s="158"/>
      <c r="V403" s="158"/>
      <c r="W403" s="158"/>
      <c r="X403" s="158"/>
      <c r="Y403" s="158"/>
      <c r="Z403" s="158"/>
      <c r="AA403" s="158"/>
      <c r="AB403" s="158"/>
      <c r="AC403" s="158"/>
      <c r="AD403" s="158"/>
      <c r="AE403" s="158"/>
      <c r="AF403" s="158"/>
      <c r="AG403" s="158"/>
      <c r="AH403" s="158"/>
      <c r="AI403" s="158"/>
      <c r="AJ403" s="158"/>
      <c r="AK403" s="158"/>
      <c r="AL403" s="158"/>
      <c r="AM403" s="158"/>
      <c r="AN403" s="158"/>
      <c r="AO403" s="158"/>
    </row>
    <row r="404" spans="8:41" x14ac:dyDescent="0.25">
      <c r="H404" s="159"/>
      <c r="I404" s="159"/>
      <c r="J404" s="160"/>
      <c r="K404" s="160"/>
      <c r="L404" s="158"/>
      <c r="M404" s="158"/>
      <c r="N404" s="158"/>
      <c r="O404" s="158"/>
      <c r="P404" s="158"/>
      <c r="Q404" s="158"/>
      <c r="R404" s="158"/>
      <c r="S404" s="158"/>
      <c r="T404" s="158"/>
      <c r="U404" s="158"/>
      <c r="V404" s="158"/>
      <c r="W404" s="158"/>
      <c r="X404" s="158"/>
      <c r="Y404" s="158"/>
      <c r="Z404" s="158"/>
      <c r="AA404" s="158"/>
      <c r="AB404" s="158"/>
      <c r="AC404" s="158"/>
      <c r="AD404" s="158"/>
      <c r="AE404" s="158"/>
      <c r="AF404" s="158"/>
      <c r="AG404" s="158"/>
      <c r="AH404" s="158"/>
      <c r="AI404" s="158"/>
      <c r="AJ404" s="158"/>
      <c r="AK404" s="158"/>
      <c r="AL404" s="158"/>
      <c r="AM404" s="158"/>
      <c r="AN404" s="158"/>
      <c r="AO404" s="158"/>
    </row>
    <row r="405" spans="8:41" x14ac:dyDescent="0.25">
      <c r="H405" s="159"/>
      <c r="I405" s="159"/>
      <c r="J405" s="160"/>
      <c r="K405" s="160"/>
      <c r="L405" s="158"/>
      <c r="M405" s="158"/>
      <c r="N405" s="158"/>
      <c r="O405" s="158"/>
      <c r="P405" s="158"/>
      <c r="Q405" s="158"/>
      <c r="R405" s="158"/>
      <c r="S405" s="158"/>
      <c r="T405" s="158"/>
      <c r="U405" s="158"/>
      <c r="V405" s="158"/>
      <c r="W405" s="158"/>
      <c r="X405" s="158"/>
      <c r="Y405" s="158"/>
      <c r="Z405" s="158"/>
      <c r="AA405" s="158"/>
      <c r="AB405" s="158"/>
      <c r="AC405" s="158"/>
      <c r="AD405" s="158"/>
      <c r="AE405" s="158"/>
      <c r="AF405" s="158"/>
      <c r="AG405" s="158"/>
      <c r="AH405" s="158"/>
      <c r="AI405" s="158"/>
      <c r="AJ405" s="158"/>
      <c r="AK405" s="158"/>
      <c r="AL405" s="158"/>
      <c r="AM405" s="158"/>
      <c r="AN405" s="158"/>
      <c r="AO405" s="158"/>
    </row>
    <row r="406" spans="8:41" x14ac:dyDescent="0.25">
      <c r="H406" s="159"/>
      <c r="I406" s="159"/>
      <c r="J406" s="160"/>
      <c r="K406" s="160"/>
      <c r="L406" s="158"/>
      <c r="M406" s="158"/>
      <c r="N406" s="158"/>
      <c r="O406" s="158"/>
      <c r="P406" s="158"/>
      <c r="Q406" s="158"/>
      <c r="R406" s="158"/>
      <c r="S406" s="158"/>
      <c r="T406" s="158"/>
      <c r="U406" s="158"/>
      <c r="V406" s="158"/>
      <c r="W406" s="158"/>
      <c r="X406" s="158"/>
      <c r="Y406" s="158"/>
      <c r="Z406" s="158"/>
      <c r="AA406" s="158"/>
      <c r="AB406" s="158"/>
      <c r="AC406" s="158"/>
      <c r="AD406" s="158"/>
      <c r="AE406" s="158"/>
      <c r="AF406" s="158"/>
      <c r="AG406" s="158"/>
      <c r="AH406" s="158"/>
      <c r="AI406" s="158"/>
      <c r="AJ406" s="158"/>
      <c r="AK406" s="158"/>
      <c r="AL406" s="158"/>
      <c r="AM406" s="158"/>
      <c r="AN406" s="158"/>
      <c r="AO406" s="158"/>
    </row>
    <row r="407" spans="8:41" x14ac:dyDescent="0.25">
      <c r="H407" s="159"/>
      <c r="I407" s="159"/>
      <c r="J407" s="160"/>
      <c r="K407" s="160"/>
      <c r="L407" s="158"/>
      <c r="M407" s="158"/>
      <c r="N407" s="158"/>
      <c r="O407" s="158"/>
      <c r="P407" s="158"/>
      <c r="Q407" s="158"/>
      <c r="R407" s="158"/>
      <c r="S407" s="158"/>
      <c r="T407" s="158"/>
      <c r="U407" s="158"/>
      <c r="V407" s="158"/>
      <c r="W407" s="158"/>
      <c r="X407" s="158"/>
      <c r="Y407" s="158"/>
      <c r="Z407" s="158"/>
      <c r="AA407" s="158"/>
      <c r="AB407" s="158"/>
      <c r="AC407" s="158"/>
      <c r="AD407" s="158"/>
      <c r="AE407" s="158"/>
      <c r="AF407" s="158"/>
      <c r="AG407" s="158"/>
      <c r="AH407" s="158"/>
      <c r="AI407" s="158"/>
      <c r="AJ407" s="158"/>
      <c r="AK407" s="158"/>
      <c r="AL407" s="158"/>
      <c r="AM407" s="158"/>
      <c r="AN407" s="158"/>
      <c r="AO407" s="158"/>
    </row>
    <row r="408" spans="8:41" x14ac:dyDescent="0.25">
      <c r="H408" s="159"/>
      <c r="I408" s="159"/>
      <c r="J408" s="160"/>
      <c r="K408" s="160"/>
      <c r="L408" s="158"/>
      <c r="M408" s="158"/>
      <c r="N408" s="158"/>
      <c r="O408" s="158"/>
      <c r="P408" s="158"/>
      <c r="Q408" s="158"/>
      <c r="R408" s="158"/>
      <c r="S408" s="158"/>
      <c r="T408" s="158"/>
      <c r="U408" s="158"/>
      <c r="V408" s="158"/>
      <c r="W408" s="158"/>
      <c r="X408" s="158"/>
      <c r="Y408" s="158"/>
      <c r="Z408" s="158"/>
      <c r="AA408" s="158"/>
      <c r="AB408" s="158"/>
      <c r="AC408" s="158"/>
      <c r="AD408" s="158"/>
      <c r="AE408" s="158"/>
      <c r="AF408" s="158"/>
      <c r="AG408" s="158"/>
      <c r="AH408" s="158"/>
      <c r="AI408" s="158"/>
      <c r="AJ408" s="158"/>
      <c r="AK408" s="158"/>
      <c r="AL408" s="158"/>
      <c r="AM408" s="158"/>
      <c r="AN408" s="158"/>
      <c r="AO408" s="158"/>
    </row>
    <row r="409" spans="8:41" x14ac:dyDescent="0.25">
      <c r="H409" s="159"/>
      <c r="I409" s="159"/>
      <c r="J409" s="160"/>
      <c r="K409" s="160"/>
      <c r="L409" s="158"/>
      <c r="M409" s="158"/>
      <c r="N409" s="158"/>
      <c r="O409" s="158"/>
      <c r="P409" s="158"/>
      <c r="Q409" s="158"/>
      <c r="R409" s="158"/>
      <c r="S409" s="158"/>
      <c r="T409" s="158"/>
      <c r="U409" s="158"/>
      <c r="V409" s="158"/>
      <c r="W409" s="158"/>
      <c r="X409" s="158"/>
      <c r="Y409" s="158"/>
      <c r="Z409" s="158"/>
      <c r="AA409" s="158"/>
      <c r="AB409" s="158"/>
      <c r="AC409" s="158"/>
      <c r="AD409" s="158"/>
      <c r="AE409" s="158"/>
      <c r="AF409" s="158"/>
      <c r="AG409" s="158"/>
      <c r="AH409" s="158"/>
      <c r="AI409" s="158"/>
      <c r="AJ409" s="158"/>
      <c r="AK409" s="158"/>
      <c r="AL409" s="158"/>
      <c r="AM409" s="158"/>
      <c r="AN409" s="158"/>
      <c r="AO409" s="158"/>
    </row>
    <row r="410" spans="8:41" x14ac:dyDescent="0.25">
      <c r="H410" s="159"/>
      <c r="I410" s="159"/>
      <c r="J410" s="160"/>
      <c r="K410" s="160"/>
      <c r="L410" s="158"/>
      <c r="M410" s="158"/>
      <c r="N410" s="158"/>
      <c r="O410" s="158"/>
      <c r="P410" s="158"/>
      <c r="Q410" s="158"/>
      <c r="R410" s="158"/>
      <c r="S410" s="158"/>
      <c r="T410" s="158"/>
      <c r="U410" s="158"/>
      <c r="V410" s="158"/>
      <c r="W410" s="158"/>
      <c r="X410" s="158"/>
      <c r="Y410" s="158"/>
      <c r="Z410" s="158"/>
      <c r="AA410" s="158"/>
      <c r="AB410" s="158"/>
      <c r="AC410" s="158"/>
      <c r="AD410" s="158"/>
      <c r="AE410" s="158"/>
      <c r="AF410" s="158"/>
      <c r="AG410" s="158"/>
      <c r="AH410" s="158"/>
      <c r="AI410" s="158"/>
      <c r="AJ410" s="158"/>
      <c r="AK410" s="158"/>
      <c r="AL410" s="158"/>
      <c r="AM410" s="158"/>
      <c r="AN410" s="158"/>
      <c r="AO410" s="158"/>
    </row>
    <row r="411" spans="8:41" x14ac:dyDescent="0.25">
      <c r="H411" s="159"/>
      <c r="I411" s="159"/>
      <c r="J411" s="160"/>
      <c r="K411" s="160"/>
      <c r="L411" s="158"/>
      <c r="M411" s="158"/>
      <c r="N411" s="158"/>
      <c r="O411" s="158"/>
      <c r="P411" s="158"/>
      <c r="Q411" s="158"/>
      <c r="R411" s="158"/>
      <c r="S411" s="158"/>
      <c r="T411" s="158"/>
      <c r="U411" s="158"/>
      <c r="V411" s="158"/>
      <c r="W411" s="158"/>
      <c r="X411" s="158"/>
      <c r="Y411" s="158"/>
      <c r="Z411" s="158"/>
      <c r="AA411" s="158"/>
      <c r="AB411" s="158"/>
      <c r="AC411" s="158"/>
      <c r="AD411" s="158"/>
      <c r="AE411" s="158"/>
      <c r="AF411" s="158"/>
      <c r="AG411" s="158"/>
      <c r="AH411" s="158"/>
      <c r="AI411" s="158"/>
      <c r="AJ411" s="158"/>
      <c r="AK411" s="158"/>
      <c r="AL411" s="158"/>
      <c r="AM411" s="158"/>
      <c r="AN411" s="158"/>
      <c r="AO411" s="158"/>
    </row>
    <row r="412" spans="8:41" x14ac:dyDescent="0.25">
      <c r="H412" s="159"/>
      <c r="I412" s="159"/>
      <c r="J412" s="160"/>
      <c r="K412" s="160"/>
      <c r="L412" s="158"/>
      <c r="M412" s="158"/>
      <c r="N412" s="158"/>
      <c r="O412" s="158"/>
      <c r="P412" s="158"/>
      <c r="Q412" s="158"/>
      <c r="R412" s="158"/>
      <c r="S412" s="158"/>
      <c r="T412" s="158"/>
      <c r="U412" s="158"/>
      <c r="V412" s="158"/>
      <c r="W412" s="158"/>
      <c r="X412" s="158"/>
      <c r="Y412" s="158"/>
      <c r="Z412" s="158"/>
      <c r="AA412" s="158"/>
      <c r="AB412" s="158"/>
      <c r="AC412" s="158"/>
      <c r="AD412" s="158"/>
      <c r="AE412" s="158"/>
      <c r="AF412" s="158"/>
      <c r="AG412" s="158"/>
      <c r="AH412" s="158"/>
      <c r="AI412" s="158"/>
      <c r="AJ412" s="158"/>
      <c r="AK412" s="158"/>
      <c r="AL412" s="158"/>
      <c r="AM412" s="158"/>
      <c r="AN412" s="158"/>
      <c r="AO412" s="158"/>
    </row>
    <row r="413" spans="8:41" x14ac:dyDescent="0.25">
      <c r="H413" s="159"/>
      <c r="I413" s="159"/>
      <c r="J413" s="160"/>
      <c r="K413" s="160"/>
      <c r="L413" s="158"/>
      <c r="M413" s="158"/>
      <c r="N413" s="158"/>
      <c r="O413" s="158"/>
      <c r="P413" s="158"/>
      <c r="Q413" s="158"/>
      <c r="R413" s="158"/>
      <c r="S413" s="158"/>
      <c r="T413" s="158"/>
      <c r="U413" s="158"/>
      <c r="V413" s="158"/>
      <c r="W413" s="158"/>
      <c r="X413" s="158"/>
      <c r="Y413" s="158"/>
      <c r="Z413" s="158"/>
      <c r="AA413" s="158"/>
      <c r="AB413" s="158"/>
      <c r="AC413" s="158"/>
      <c r="AD413" s="158"/>
      <c r="AE413" s="158"/>
      <c r="AF413" s="158"/>
      <c r="AG413" s="158"/>
      <c r="AH413" s="158"/>
      <c r="AI413" s="158"/>
      <c r="AJ413" s="158"/>
      <c r="AK413" s="158"/>
      <c r="AL413" s="158"/>
      <c r="AM413" s="158"/>
      <c r="AN413" s="158"/>
      <c r="AO413" s="158"/>
    </row>
    <row r="414" spans="8:41" x14ac:dyDescent="0.25">
      <c r="H414" s="159"/>
      <c r="I414" s="159"/>
      <c r="J414" s="160"/>
      <c r="K414" s="160"/>
      <c r="L414" s="158"/>
      <c r="M414" s="158"/>
      <c r="N414" s="158"/>
      <c r="O414" s="158"/>
      <c r="P414" s="158"/>
      <c r="Q414" s="158"/>
      <c r="R414" s="158"/>
      <c r="S414" s="158"/>
      <c r="T414" s="158"/>
      <c r="U414" s="158"/>
      <c r="V414" s="158"/>
      <c r="W414" s="158"/>
      <c r="X414" s="158"/>
      <c r="Y414" s="158"/>
      <c r="Z414" s="158"/>
      <c r="AA414" s="158"/>
      <c r="AB414" s="158"/>
      <c r="AC414" s="158"/>
      <c r="AD414" s="158"/>
      <c r="AE414" s="158"/>
      <c r="AF414" s="158"/>
      <c r="AG414" s="158"/>
      <c r="AH414" s="158"/>
      <c r="AI414" s="158"/>
      <c r="AJ414" s="158"/>
      <c r="AK414" s="158"/>
      <c r="AL414" s="158"/>
      <c r="AM414" s="158"/>
      <c r="AN414" s="158"/>
      <c r="AO414" s="158"/>
    </row>
    <row r="415" spans="8:41" x14ac:dyDescent="0.25">
      <c r="H415" s="159"/>
      <c r="I415" s="159"/>
      <c r="J415" s="160"/>
      <c r="K415" s="160"/>
      <c r="L415" s="158"/>
      <c r="M415" s="158"/>
      <c r="N415" s="158"/>
      <c r="O415" s="158"/>
      <c r="P415" s="158"/>
      <c r="Q415" s="158"/>
      <c r="R415" s="158"/>
      <c r="S415" s="158"/>
      <c r="T415" s="158"/>
      <c r="U415" s="158"/>
      <c r="V415" s="158"/>
      <c r="W415" s="158"/>
      <c r="X415" s="158"/>
      <c r="Y415" s="158"/>
      <c r="Z415" s="158"/>
      <c r="AA415" s="158"/>
      <c r="AB415" s="158"/>
      <c r="AC415" s="158"/>
      <c r="AD415" s="158"/>
      <c r="AE415" s="158"/>
      <c r="AF415" s="158"/>
      <c r="AG415" s="158"/>
      <c r="AH415" s="158"/>
      <c r="AI415" s="158"/>
      <c r="AJ415" s="158"/>
      <c r="AK415" s="158"/>
      <c r="AL415" s="158"/>
      <c r="AM415" s="158"/>
      <c r="AN415" s="158"/>
      <c r="AO415" s="158"/>
    </row>
    <row r="416" spans="8:41" x14ac:dyDescent="0.25">
      <c r="H416" s="159"/>
      <c r="I416" s="159"/>
      <c r="J416" s="160"/>
      <c r="K416" s="160"/>
      <c r="L416" s="158"/>
      <c r="M416" s="158"/>
      <c r="N416" s="158"/>
      <c r="O416" s="158"/>
      <c r="P416" s="158"/>
      <c r="Q416" s="158"/>
      <c r="R416" s="158"/>
      <c r="S416" s="158"/>
      <c r="T416" s="158"/>
      <c r="U416" s="158"/>
      <c r="V416" s="158"/>
      <c r="W416" s="158"/>
      <c r="X416" s="158"/>
      <c r="Y416" s="158"/>
      <c r="Z416" s="158"/>
      <c r="AA416" s="158"/>
      <c r="AB416" s="158"/>
      <c r="AC416" s="158"/>
      <c r="AD416" s="158"/>
      <c r="AE416" s="158"/>
      <c r="AF416" s="158"/>
      <c r="AG416" s="158"/>
      <c r="AH416" s="158"/>
      <c r="AI416" s="158"/>
      <c r="AJ416" s="158"/>
      <c r="AK416" s="158"/>
      <c r="AL416" s="158"/>
      <c r="AM416" s="158"/>
      <c r="AN416" s="158"/>
      <c r="AO416" s="158"/>
    </row>
    <row r="417" spans="8:41" x14ac:dyDescent="0.25">
      <c r="H417" s="159"/>
      <c r="I417" s="159"/>
      <c r="J417" s="160"/>
      <c r="K417" s="160"/>
      <c r="L417" s="158"/>
      <c r="M417" s="158"/>
      <c r="N417" s="158"/>
      <c r="O417" s="158"/>
      <c r="P417" s="158"/>
      <c r="Q417" s="158"/>
      <c r="R417" s="158"/>
      <c r="S417" s="158"/>
      <c r="T417" s="158"/>
      <c r="U417" s="158"/>
      <c r="V417" s="158"/>
      <c r="W417" s="158"/>
      <c r="X417" s="158"/>
      <c r="Y417" s="158"/>
      <c r="Z417" s="158"/>
      <c r="AA417" s="158"/>
      <c r="AB417" s="158"/>
      <c r="AC417" s="158"/>
      <c r="AD417" s="158"/>
      <c r="AE417" s="158"/>
      <c r="AF417" s="158"/>
      <c r="AG417" s="158"/>
      <c r="AH417" s="158"/>
      <c r="AI417" s="158"/>
      <c r="AJ417" s="158"/>
      <c r="AK417" s="158"/>
      <c r="AL417" s="158"/>
      <c r="AM417" s="158"/>
      <c r="AN417" s="158"/>
      <c r="AO417" s="158"/>
    </row>
    <row r="418" spans="8:41" x14ac:dyDescent="0.25">
      <c r="H418" s="159"/>
      <c r="I418" s="159"/>
      <c r="J418" s="160"/>
      <c r="K418" s="160"/>
      <c r="L418" s="158"/>
      <c r="M418" s="158"/>
      <c r="N418" s="158"/>
      <c r="O418" s="158"/>
      <c r="P418" s="158"/>
      <c r="Q418" s="158"/>
      <c r="R418" s="158"/>
      <c r="S418" s="158"/>
      <c r="T418" s="158"/>
      <c r="U418" s="158"/>
      <c r="V418" s="158"/>
      <c r="W418" s="158"/>
      <c r="X418" s="158"/>
      <c r="Y418" s="158"/>
      <c r="Z418" s="158"/>
      <c r="AA418" s="158"/>
      <c r="AB418" s="158"/>
      <c r="AC418" s="158"/>
      <c r="AD418" s="158"/>
      <c r="AE418" s="158"/>
      <c r="AF418" s="158"/>
      <c r="AG418" s="158"/>
      <c r="AH418" s="158"/>
      <c r="AI418" s="158"/>
      <c r="AJ418" s="158"/>
      <c r="AK418" s="158"/>
      <c r="AL418" s="158"/>
      <c r="AM418" s="158"/>
      <c r="AN418" s="158"/>
      <c r="AO418" s="158"/>
    </row>
    <row r="419" spans="8:41" x14ac:dyDescent="0.25">
      <c r="H419" s="159"/>
      <c r="I419" s="159"/>
      <c r="J419" s="160"/>
      <c r="K419" s="160"/>
      <c r="L419" s="158"/>
      <c r="M419" s="158"/>
      <c r="N419" s="158"/>
      <c r="O419" s="158"/>
      <c r="P419" s="158"/>
      <c r="Q419" s="158"/>
      <c r="R419" s="158"/>
      <c r="S419" s="158"/>
      <c r="T419" s="158"/>
      <c r="U419" s="158"/>
      <c r="V419" s="158"/>
      <c r="W419" s="158"/>
      <c r="X419" s="158"/>
      <c r="Y419" s="158"/>
      <c r="Z419" s="158"/>
      <c r="AA419" s="158"/>
      <c r="AB419" s="158"/>
      <c r="AC419" s="158"/>
      <c r="AD419" s="158"/>
      <c r="AE419" s="158"/>
      <c r="AF419" s="158"/>
      <c r="AG419" s="158"/>
      <c r="AH419" s="158"/>
      <c r="AI419" s="158"/>
      <c r="AJ419" s="158"/>
      <c r="AK419" s="158"/>
      <c r="AL419" s="158"/>
      <c r="AM419" s="158"/>
      <c r="AN419" s="158"/>
      <c r="AO419" s="158"/>
    </row>
    <row r="420" spans="8:41" x14ac:dyDescent="0.25">
      <c r="H420" s="159"/>
      <c r="I420" s="159"/>
      <c r="J420" s="160"/>
      <c r="K420" s="160"/>
      <c r="L420" s="158"/>
      <c r="M420" s="158"/>
      <c r="N420" s="158"/>
      <c r="O420" s="158"/>
      <c r="P420" s="158"/>
      <c r="Q420" s="158"/>
      <c r="R420" s="158"/>
      <c r="S420" s="158"/>
      <c r="T420" s="158"/>
      <c r="U420" s="158"/>
      <c r="V420" s="158"/>
      <c r="W420" s="158"/>
      <c r="X420" s="158"/>
      <c r="Y420" s="158"/>
      <c r="Z420" s="158"/>
      <c r="AA420" s="158"/>
      <c r="AB420" s="158"/>
      <c r="AC420" s="158"/>
      <c r="AD420" s="158"/>
      <c r="AE420" s="158"/>
      <c r="AF420" s="158"/>
      <c r="AG420" s="158"/>
      <c r="AH420" s="158"/>
      <c r="AI420" s="158"/>
      <c r="AJ420" s="158"/>
      <c r="AK420" s="158"/>
      <c r="AL420" s="158"/>
      <c r="AM420" s="158"/>
      <c r="AN420" s="158"/>
      <c r="AO420" s="158"/>
    </row>
    <row r="421" spans="8:41" x14ac:dyDescent="0.25">
      <c r="H421" s="159"/>
      <c r="I421" s="159"/>
      <c r="J421" s="160"/>
      <c r="K421" s="160"/>
      <c r="L421" s="158"/>
      <c r="M421" s="158"/>
      <c r="N421" s="158"/>
      <c r="O421" s="158"/>
      <c r="P421" s="158"/>
      <c r="Q421" s="158"/>
      <c r="R421" s="158"/>
      <c r="S421" s="158"/>
      <c r="T421" s="158"/>
      <c r="U421" s="158"/>
      <c r="V421" s="158"/>
      <c r="W421" s="158"/>
      <c r="X421" s="158"/>
      <c r="Y421" s="158"/>
      <c r="Z421" s="158"/>
      <c r="AA421" s="158"/>
      <c r="AB421" s="158"/>
      <c r="AC421" s="158"/>
      <c r="AD421" s="158"/>
      <c r="AE421" s="158"/>
      <c r="AF421" s="158"/>
      <c r="AG421" s="158"/>
      <c r="AH421" s="158"/>
      <c r="AI421" s="158"/>
      <c r="AJ421" s="158"/>
      <c r="AK421" s="158"/>
      <c r="AL421" s="158"/>
      <c r="AM421" s="158"/>
      <c r="AN421" s="158"/>
      <c r="AO421" s="158"/>
    </row>
    <row r="422" spans="8:41" x14ac:dyDescent="0.25">
      <c r="H422" s="159"/>
      <c r="I422" s="159"/>
      <c r="J422" s="160"/>
      <c r="K422" s="160"/>
      <c r="L422" s="158"/>
      <c r="M422" s="158"/>
      <c r="N422" s="158"/>
      <c r="O422" s="158"/>
      <c r="P422" s="158"/>
      <c r="Q422" s="158"/>
      <c r="R422" s="158"/>
      <c r="S422" s="158"/>
      <c r="T422" s="158"/>
      <c r="U422" s="158"/>
      <c r="V422" s="158"/>
      <c r="W422" s="158"/>
      <c r="X422" s="158"/>
      <c r="Y422" s="158"/>
      <c r="Z422" s="158"/>
      <c r="AA422" s="158"/>
      <c r="AB422" s="158"/>
      <c r="AC422" s="158"/>
      <c r="AD422" s="158"/>
      <c r="AE422" s="158"/>
      <c r="AF422" s="158"/>
      <c r="AG422" s="158"/>
      <c r="AH422" s="158"/>
      <c r="AI422" s="158"/>
      <c r="AJ422" s="158"/>
      <c r="AK422" s="158"/>
      <c r="AL422" s="158"/>
      <c r="AM422" s="158"/>
      <c r="AN422" s="158"/>
      <c r="AO422" s="158"/>
    </row>
    <row r="423" spans="8:41" x14ac:dyDescent="0.25">
      <c r="H423" s="159"/>
      <c r="I423" s="159"/>
      <c r="J423" s="160"/>
      <c r="K423" s="160"/>
      <c r="L423" s="158"/>
      <c r="M423" s="158"/>
      <c r="N423" s="158"/>
      <c r="O423" s="158"/>
      <c r="P423" s="158"/>
      <c r="Q423" s="158"/>
      <c r="R423" s="158"/>
      <c r="S423" s="158"/>
      <c r="T423" s="158"/>
      <c r="U423" s="158"/>
      <c r="V423" s="158"/>
      <c r="W423" s="158"/>
      <c r="X423" s="158"/>
      <c r="Y423" s="158"/>
      <c r="Z423" s="158"/>
      <c r="AA423" s="158"/>
      <c r="AB423" s="158"/>
      <c r="AC423" s="158"/>
      <c r="AD423" s="158"/>
      <c r="AE423" s="158"/>
      <c r="AF423" s="158"/>
      <c r="AG423" s="158"/>
      <c r="AH423" s="158"/>
      <c r="AI423" s="158"/>
      <c r="AJ423" s="158"/>
      <c r="AK423" s="158"/>
      <c r="AL423" s="158"/>
      <c r="AM423" s="158"/>
      <c r="AN423" s="158"/>
      <c r="AO423" s="158"/>
    </row>
    <row r="424" spans="8:41" x14ac:dyDescent="0.25">
      <c r="H424" s="159"/>
      <c r="I424" s="159"/>
      <c r="J424" s="160"/>
      <c r="K424" s="160"/>
      <c r="L424" s="158"/>
      <c r="M424" s="158"/>
      <c r="N424" s="158"/>
      <c r="O424" s="158"/>
      <c r="P424" s="158"/>
      <c r="Q424" s="158"/>
      <c r="R424" s="158"/>
      <c r="S424" s="158"/>
      <c r="T424" s="158"/>
      <c r="U424" s="158"/>
      <c r="V424" s="158"/>
      <c r="W424" s="158"/>
      <c r="X424" s="158"/>
      <c r="Y424" s="158"/>
      <c r="Z424" s="158"/>
      <c r="AA424" s="158"/>
      <c r="AB424" s="158"/>
      <c r="AC424" s="158"/>
      <c r="AD424" s="158"/>
      <c r="AE424" s="158"/>
      <c r="AF424" s="158"/>
      <c r="AG424" s="158"/>
      <c r="AH424" s="158"/>
      <c r="AI424" s="158"/>
      <c r="AJ424" s="158"/>
      <c r="AK424" s="158"/>
      <c r="AL424" s="158"/>
      <c r="AM424" s="158"/>
      <c r="AN424" s="158"/>
      <c r="AO424" s="158"/>
    </row>
    <row r="425" spans="8:41" x14ac:dyDescent="0.25">
      <c r="H425" s="159"/>
      <c r="I425" s="159"/>
      <c r="J425" s="160"/>
      <c r="K425" s="160"/>
      <c r="L425" s="158"/>
      <c r="M425" s="158"/>
      <c r="N425" s="158"/>
      <c r="O425" s="158"/>
      <c r="P425" s="158"/>
      <c r="Q425" s="158"/>
      <c r="R425" s="158"/>
      <c r="S425" s="158"/>
      <c r="T425" s="158"/>
      <c r="U425" s="158"/>
      <c r="V425" s="158"/>
      <c r="W425" s="158"/>
      <c r="X425" s="158"/>
      <c r="Y425" s="158"/>
      <c r="Z425" s="158"/>
      <c r="AA425" s="158"/>
      <c r="AB425" s="158"/>
      <c r="AC425" s="158"/>
      <c r="AD425" s="158"/>
      <c r="AE425" s="158"/>
      <c r="AF425" s="158"/>
      <c r="AG425" s="158"/>
      <c r="AH425" s="158"/>
      <c r="AI425" s="158"/>
      <c r="AJ425" s="158"/>
      <c r="AK425" s="158"/>
      <c r="AL425" s="158"/>
      <c r="AM425" s="158"/>
      <c r="AN425" s="158"/>
      <c r="AO425" s="158"/>
    </row>
    <row r="426" spans="8:41" x14ac:dyDescent="0.25">
      <c r="H426" s="159"/>
      <c r="I426" s="159"/>
      <c r="J426" s="160"/>
      <c r="K426" s="160"/>
      <c r="L426" s="158"/>
      <c r="M426" s="158"/>
      <c r="N426" s="158"/>
      <c r="O426" s="158"/>
      <c r="P426" s="158"/>
      <c r="Q426" s="158"/>
      <c r="R426" s="158"/>
      <c r="S426" s="158"/>
      <c r="T426" s="158"/>
      <c r="U426" s="158"/>
      <c r="V426" s="158"/>
      <c r="W426" s="158"/>
      <c r="X426" s="158"/>
      <c r="Y426" s="158"/>
      <c r="Z426" s="158"/>
      <c r="AA426" s="158"/>
      <c r="AB426" s="158"/>
      <c r="AC426" s="158"/>
      <c r="AD426" s="158"/>
      <c r="AE426" s="158"/>
      <c r="AF426" s="158"/>
      <c r="AG426" s="158"/>
      <c r="AH426" s="158"/>
      <c r="AI426" s="158"/>
      <c r="AJ426" s="158"/>
      <c r="AK426" s="158"/>
      <c r="AL426" s="158"/>
      <c r="AM426" s="158"/>
      <c r="AN426" s="158"/>
      <c r="AO426" s="158"/>
    </row>
    <row r="427" spans="8:41" x14ac:dyDescent="0.25">
      <c r="H427" s="159"/>
      <c r="I427" s="159"/>
      <c r="J427" s="160"/>
      <c r="K427" s="160"/>
      <c r="L427" s="158"/>
      <c r="M427" s="158"/>
      <c r="N427" s="158"/>
      <c r="O427" s="158"/>
      <c r="P427" s="158"/>
      <c r="Q427" s="158"/>
      <c r="R427" s="158"/>
      <c r="S427" s="158"/>
      <c r="T427" s="158"/>
      <c r="U427" s="158"/>
      <c r="V427" s="158"/>
      <c r="W427" s="158"/>
      <c r="X427" s="158"/>
      <c r="Y427" s="158"/>
      <c r="Z427" s="158"/>
      <c r="AA427" s="158"/>
      <c r="AB427" s="158"/>
      <c r="AC427" s="158"/>
      <c r="AD427" s="158"/>
      <c r="AE427" s="158"/>
      <c r="AF427" s="158"/>
      <c r="AG427" s="158"/>
      <c r="AH427" s="158"/>
      <c r="AI427" s="158"/>
      <c r="AJ427" s="158"/>
      <c r="AK427" s="158"/>
      <c r="AL427" s="158"/>
      <c r="AM427" s="158"/>
      <c r="AN427" s="158"/>
      <c r="AO427" s="158"/>
    </row>
    <row r="428" spans="8:41" x14ac:dyDescent="0.25">
      <c r="H428" s="159"/>
      <c r="I428" s="159"/>
      <c r="J428" s="160"/>
      <c r="K428" s="160"/>
      <c r="L428" s="158"/>
      <c r="M428" s="158"/>
      <c r="N428" s="158"/>
      <c r="O428" s="158"/>
      <c r="P428" s="158"/>
      <c r="Q428" s="158"/>
      <c r="R428" s="158"/>
      <c r="S428" s="158"/>
      <c r="T428" s="158"/>
      <c r="U428" s="158"/>
      <c r="V428" s="158"/>
      <c r="W428" s="158"/>
      <c r="X428" s="158"/>
      <c r="Y428" s="158"/>
      <c r="Z428" s="158"/>
      <c r="AA428" s="158"/>
      <c r="AB428" s="158"/>
      <c r="AC428" s="158"/>
      <c r="AD428" s="158"/>
      <c r="AE428" s="158"/>
      <c r="AF428" s="158"/>
      <c r="AG428" s="158"/>
      <c r="AH428" s="158"/>
      <c r="AI428" s="158"/>
      <c r="AJ428" s="158"/>
      <c r="AK428" s="158"/>
      <c r="AL428" s="158"/>
      <c r="AM428" s="158"/>
      <c r="AN428" s="158"/>
      <c r="AO428" s="158"/>
    </row>
    <row r="429" spans="8:41" x14ac:dyDescent="0.25">
      <c r="H429" s="159"/>
      <c r="I429" s="159"/>
      <c r="J429" s="160"/>
      <c r="K429" s="160"/>
      <c r="L429" s="158"/>
      <c r="M429" s="158"/>
      <c r="N429" s="158"/>
      <c r="O429" s="158"/>
      <c r="P429" s="158"/>
      <c r="Q429" s="158"/>
      <c r="R429" s="158"/>
      <c r="S429" s="158"/>
      <c r="T429" s="158"/>
      <c r="U429" s="158"/>
      <c r="V429" s="158"/>
      <c r="W429" s="158"/>
      <c r="X429" s="158"/>
      <c r="Y429" s="158"/>
      <c r="Z429" s="158"/>
      <c r="AA429" s="158"/>
      <c r="AB429" s="158"/>
      <c r="AC429" s="158"/>
      <c r="AD429" s="158"/>
      <c r="AE429" s="158"/>
      <c r="AF429" s="158"/>
      <c r="AG429" s="158"/>
      <c r="AH429" s="158"/>
      <c r="AI429" s="158"/>
      <c r="AJ429" s="158"/>
      <c r="AK429" s="158"/>
      <c r="AL429" s="158"/>
      <c r="AM429" s="158"/>
      <c r="AN429" s="158"/>
      <c r="AO429" s="158"/>
    </row>
    <row r="430" spans="8:41" x14ac:dyDescent="0.25">
      <c r="H430" s="159"/>
      <c r="I430" s="159"/>
      <c r="J430" s="160"/>
      <c r="K430" s="160"/>
      <c r="L430" s="158"/>
      <c r="M430" s="158"/>
      <c r="N430" s="158"/>
      <c r="O430" s="158"/>
      <c r="P430" s="158"/>
      <c r="Q430" s="158"/>
      <c r="R430" s="158"/>
      <c r="S430" s="158"/>
      <c r="T430" s="158"/>
      <c r="U430" s="158"/>
      <c r="V430" s="158"/>
      <c r="W430" s="158"/>
      <c r="X430" s="158"/>
      <c r="Y430" s="158"/>
      <c r="Z430" s="158"/>
      <c r="AA430" s="158"/>
      <c r="AB430" s="158"/>
      <c r="AC430" s="158"/>
      <c r="AD430" s="158"/>
      <c r="AE430" s="158"/>
      <c r="AF430" s="158"/>
      <c r="AG430" s="158"/>
      <c r="AH430" s="158"/>
      <c r="AI430" s="158"/>
      <c r="AJ430" s="158"/>
      <c r="AK430" s="158"/>
      <c r="AL430" s="158"/>
      <c r="AM430" s="158"/>
      <c r="AN430" s="158"/>
      <c r="AO430" s="158"/>
    </row>
    <row r="431" spans="8:41" x14ac:dyDescent="0.25">
      <c r="H431" s="159"/>
      <c r="I431" s="159"/>
      <c r="J431" s="160"/>
      <c r="K431" s="160"/>
      <c r="L431" s="158"/>
      <c r="M431" s="158"/>
      <c r="N431" s="158"/>
      <c r="O431" s="158"/>
      <c r="P431" s="158"/>
      <c r="Q431" s="158"/>
      <c r="R431" s="158"/>
      <c r="S431" s="158"/>
      <c r="T431" s="158"/>
      <c r="U431" s="158"/>
      <c r="V431" s="158"/>
      <c r="W431" s="158"/>
      <c r="X431" s="158"/>
      <c r="Y431" s="158"/>
      <c r="Z431" s="158"/>
      <c r="AA431" s="158"/>
      <c r="AB431" s="158"/>
      <c r="AC431" s="158"/>
      <c r="AD431" s="158"/>
      <c r="AE431" s="158"/>
      <c r="AF431" s="158"/>
      <c r="AG431" s="158"/>
      <c r="AH431" s="158"/>
      <c r="AI431" s="158"/>
      <c r="AJ431" s="158"/>
      <c r="AK431" s="158"/>
      <c r="AL431" s="158"/>
      <c r="AM431" s="158"/>
      <c r="AN431" s="158"/>
      <c r="AO431" s="158"/>
    </row>
    <row r="432" spans="8:41" x14ac:dyDescent="0.25">
      <c r="H432" s="159"/>
      <c r="I432" s="159"/>
      <c r="J432" s="160"/>
      <c r="K432" s="160"/>
      <c r="L432" s="158"/>
      <c r="M432" s="158"/>
      <c r="N432" s="158"/>
      <c r="O432" s="158"/>
      <c r="P432" s="158"/>
      <c r="Q432" s="158"/>
      <c r="R432" s="158"/>
      <c r="S432" s="158"/>
      <c r="T432" s="158"/>
      <c r="U432" s="158"/>
      <c r="V432" s="158"/>
      <c r="W432" s="158"/>
      <c r="X432" s="158"/>
      <c r="Y432" s="158"/>
      <c r="Z432" s="158"/>
      <c r="AA432" s="158"/>
      <c r="AB432" s="158"/>
      <c r="AC432" s="158"/>
      <c r="AD432" s="158"/>
      <c r="AE432" s="158"/>
      <c r="AF432" s="158"/>
      <c r="AG432" s="158"/>
      <c r="AH432" s="158"/>
      <c r="AI432" s="158"/>
      <c r="AJ432" s="158"/>
      <c r="AK432" s="158"/>
      <c r="AL432" s="158"/>
      <c r="AM432" s="158"/>
      <c r="AN432" s="158"/>
      <c r="AO432" s="158"/>
    </row>
    <row r="433" spans="8:41" x14ac:dyDescent="0.25">
      <c r="H433" s="159"/>
      <c r="I433" s="159"/>
      <c r="J433" s="160"/>
      <c r="K433" s="160"/>
      <c r="L433" s="158"/>
      <c r="M433" s="158"/>
      <c r="N433" s="158"/>
      <c r="O433" s="158"/>
      <c r="P433" s="158"/>
      <c r="Q433" s="158"/>
      <c r="R433" s="158"/>
      <c r="S433" s="158"/>
      <c r="T433" s="158"/>
      <c r="U433" s="158"/>
      <c r="V433" s="158"/>
      <c r="W433" s="158"/>
      <c r="X433" s="158"/>
      <c r="Y433" s="158"/>
      <c r="Z433" s="158"/>
      <c r="AA433" s="158"/>
      <c r="AB433" s="158"/>
      <c r="AC433" s="158"/>
      <c r="AD433" s="158"/>
      <c r="AE433" s="158"/>
      <c r="AF433" s="158"/>
      <c r="AG433" s="158"/>
      <c r="AH433" s="158"/>
      <c r="AI433" s="158"/>
      <c r="AJ433" s="158"/>
      <c r="AK433" s="158"/>
      <c r="AL433" s="158"/>
      <c r="AM433" s="158"/>
      <c r="AN433" s="158"/>
      <c r="AO433" s="158"/>
    </row>
    <row r="434" spans="8:41" x14ac:dyDescent="0.25">
      <c r="H434" s="159"/>
      <c r="I434" s="159"/>
      <c r="J434" s="160"/>
      <c r="K434" s="160"/>
      <c r="L434" s="158"/>
      <c r="M434" s="158"/>
      <c r="N434" s="158"/>
      <c r="O434" s="158"/>
      <c r="P434" s="158"/>
      <c r="Q434" s="158"/>
      <c r="R434" s="158"/>
      <c r="S434" s="158"/>
      <c r="T434" s="158"/>
      <c r="U434" s="158"/>
      <c r="V434" s="158"/>
      <c r="W434" s="158"/>
      <c r="X434" s="158"/>
      <c r="Y434" s="158"/>
      <c r="Z434" s="158"/>
      <c r="AA434" s="158"/>
      <c r="AB434" s="158"/>
      <c r="AC434" s="158"/>
      <c r="AD434" s="158"/>
      <c r="AE434" s="158"/>
      <c r="AF434" s="158"/>
      <c r="AG434" s="158"/>
      <c r="AH434" s="158"/>
      <c r="AI434" s="158"/>
      <c r="AJ434" s="158"/>
      <c r="AK434" s="158"/>
      <c r="AL434" s="158"/>
      <c r="AM434" s="158"/>
      <c r="AN434" s="158"/>
      <c r="AO434" s="158"/>
    </row>
    <row r="435" spans="8:41" x14ac:dyDescent="0.25">
      <c r="H435" s="159"/>
      <c r="I435" s="159"/>
      <c r="J435" s="160"/>
      <c r="K435" s="160"/>
      <c r="L435" s="158"/>
      <c r="M435" s="158"/>
      <c r="N435" s="158"/>
      <c r="O435" s="158"/>
      <c r="P435" s="158"/>
      <c r="Q435" s="158"/>
      <c r="R435" s="158"/>
      <c r="S435" s="158"/>
      <c r="T435" s="158"/>
      <c r="U435" s="158"/>
      <c r="V435" s="158"/>
      <c r="W435" s="158"/>
      <c r="X435" s="158"/>
      <c r="Y435" s="158"/>
      <c r="Z435" s="158"/>
      <c r="AA435" s="158"/>
      <c r="AB435" s="158"/>
      <c r="AC435" s="158"/>
      <c r="AD435" s="158"/>
      <c r="AE435" s="158"/>
      <c r="AF435" s="158"/>
      <c r="AG435" s="158"/>
      <c r="AH435" s="158"/>
      <c r="AI435" s="158"/>
      <c r="AJ435" s="158"/>
      <c r="AK435" s="158"/>
      <c r="AL435" s="158"/>
      <c r="AM435" s="158"/>
      <c r="AN435" s="158"/>
      <c r="AO435" s="158"/>
    </row>
    <row r="436" spans="8:41" x14ac:dyDescent="0.25">
      <c r="H436" s="159"/>
      <c r="I436" s="159"/>
      <c r="J436" s="160"/>
      <c r="K436" s="160"/>
      <c r="L436" s="158"/>
      <c r="M436" s="158"/>
      <c r="N436" s="158"/>
      <c r="O436" s="158"/>
      <c r="P436" s="158"/>
      <c r="Q436" s="158"/>
      <c r="R436" s="158"/>
      <c r="S436" s="158"/>
      <c r="T436" s="158"/>
      <c r="U436" s="158"/>
      <c r="V436" s="158"/>
      <c r="W436" s="158"/>
      <c r="X436" s="158"/>
      <c r="Y436" s="158"/>
      <c r="Z436" s="158"/>
      <c r="AA436" s="158"/>
      <c r="AB436" s="158"/>
      <c r="AC436" s="158"/>
      <c r="AD436" s="158"/>
      <c r="AE436" s="158"/>
      <c r="AF436" s="158"/>
      <c r="AG436" s="158"/>
      <c r="AH436" s="158"/>
      <c r="AI436" s="158"/>
      <c r="AJ436" s="158"/>
      <c r="AK436" s="158"/>
      <c r="AL436" s="158"/>
      <c r="AM436" s="158"/>
      <c r="AN436" s="158"/>
      <c r="AO436" s="158"/>
    </row>
    <row r="437" spans="8:41" x14ac:dyDescent="0.25">
      <c r="H437" s="159"/>
      <c r="I437" s="159"/>
      <c r="J437" s="160"/>
      <c r="K437" s="160"/>
      <c r="L437" s="158"/>
      <c r="M437" s="158"/>
      <c r="N437" s="158"/>
      <c r="O437" s="158"/>
      <c r="P437" s="158"/>
      <c r="Q437" s="158"/>
      <c r="R437" s="158"/>
      <c r="S437" s="158"/>
      <c r="T437" s="158"/>
      <c r="U437" s="158"/>
      <c r="V437" s="158"/>
      <c r="W437" s="158"/>
      <c r="X437" s="158"/>
      <c r="Y437" s="158"/>
      <c r="Z437" s="158"/>
      <c r="AA437" s="158"/>
      <c r="AB437" s="158"/>
      <c r="AC437" s="158"/>
      <c r="AD437" s="158"/>
      <c r="AE437" s="158"/>
      <c r="AF437" s="158"/>
      <c r="AG437" s="158"/>
      <c r="AH437" s="158"/>
      <c r="AI437" s="158"/>
      <c r="AJ437" s="158"/>
      <c r="AK437" s="158"/>
      <c r="AL437" s="158"/>
      <c r="AM437" s="158"/>
      <c r="AN437" s="158"/>
      <c r="AO437" s="158"/>
    </row>
    <row r="438" spans="8:41" x14ac:dyDescent="0.25">
      <c r="H438" s="159"/>
      <c r="I438" s="159"/>
      <c r="J438" s="160"/>
      <c r="K438" s="160"/>
      <c r="L438" s="158"/>
      <c r="M438" s="158"/>
      <c r="N438" s="158"/>
      <c r="O438" s="158"/>
      <c r="P438" s="158"/>
      <c r="Q438" s="158"/>
      <c r="R438" s="158"/>
      <c r="S438" s="158"/>
      <c r="T438" s="158"/>
      <c r="U438" s="158"/>
      <c r="V438" s="158"/>
      <c r="W438" s="158"/>
      <c r="X438" s="158"/>
      <c r="Y438" s="158"/>
      <c r="Z438" s="158"/>
      <c r="AA438" s="158"/>
      <c r="AB438" s="158"/>
      <c r="AC438" s="158"/>
      <c r="AD438" s="158"/>
      <c r="AE438" s="158"/>
      <c r="AF438" s="158"/>
      <c r="AG438" s="158"/>
      <c r="AH438" s="158"/>
      <c r="AI438" s="158"/>
      <c r="AJ438" s="158"/>
      <c r="AK438" s="158"/>
      <c r="AL438" s="158"/>
      <c r="AM438" s="158"/>
      <c r="AN438" s="158"/>
      <c r="AO438" s="158"/>
    </row>
    <row r="439" spans="8:41" x14ac:dyDescent="0.25">
      <c r="H439" s="159"/>
      <c r="I439" s="159"/>
      <c r="J439" s="160"/>
      <c r="K439" s="160"/>
      <c r="L439" s="158"/>
      <c r="M439" s="158"/>
      <c r="N439" s="158"/>
      <c r="O439" s="158"/>
      <c r="P439" s="158"/>
      <c r="Q439" s="158"/>
      <c r="R439" s="158"/>
      <c r="S439" s="158"/>
      <c r="T439" s="158"/>
      <c r="U439" s="158"/>
      <c r="V439" s="158"/>
      <c r="W439" s="158"/>
      <c r="X439" s="158"/>
      <c r="Y439" s="158"/>
      <c r="Z439" s="158"/>
      <c r="AA439" s="158"/>
      <c r="AB439" s="158"/>
      <c r="AC439" s="158"/>
      <c r="AD439" s="158"/>
      <c r="AE439" s="158"/>
      <c r="AF439" s="158"/>
      <c r="AG439" s="158"/>
      <c r="AH439" s="158"/>
      <c r="AI439" s="158"/>
      <c r="AJ439" s="158"/>
      <c r="AK439" s="158"/>
      <c r="AL439" s="158"/>
      <c r="AM439" s="158"/>
      <c r="AN439" s="158"/>
      <c r="AO439" s="158"/>
    </row>
    <row r="440" spans="8:41" x14ac:dyDescent="0.25">
      <c r="H440" s="159"/>
      <c r="I440" s="159"/>
      <c r="J440" s="160"/>
      <c r="K440" s="160"/>
      <c r="L440" s="158"/>
      <c r="M440" s="158"/>
      <c r="N440" s="158"/>
      <c r="O440" s="158"/>
      <c r="P440" s="158"/>
      <c r="Q440" s="158"/>
      <c r="R440" s="158"/>
      <c r="S440" s="158"/>
      <c r="T440" s="158"/>
      <c r="U440" s="158"/>
      <c r="V440" s="158"/>
      <c r="W440" s="158"/>
      <c r="X440" s="158"/>
      <c r="Y440" s="158"/>
      <c r="Z440" s="158"/>
      <c r="AA440" s="158"/>
      <c r="AB440" s="158"/>
      <c r="AC440" s="158"/>
      <c r="AD440" s="158"/>
      <c r="AE440" s="158"/>
      <c r="AF440" s="158"/>
      <c r="AG440" s="158"/>
      <c r="AH440" s="158"/>
      <c r="AI440" s="158"/>
      <c r="AJ440" s="158"/>
      <c r="AK440" s="158"/>
      <c r="AL440" s="158"/>
      <c r="AM440" s="158"/>
      <c r="AN440" s="158"/>
      <c r="AO440" s="158"/>
    </row>
    <row r="441" spans="8:41" x14ac:dyDescent="0.25">
      <c r="H441" s="159"/>
      <c r="I441" s="159"/>
      <c r="J441" s="160"/>
      <c r="K441" s="160"/>
      <c r="L441" s="158"/>
      <c r="M441" s="158"/>
      <c r="N441" s="158"/>
      <c r="O441" s="158"/>
      <c r="P441" s="158"/>
      <c r="Q441" s="158"/>
      <c r="R441" s="158"/>
      <c r="S441" s="158"/>
      <c r="T441" s="158"/>
      <c r="U441" s="158"/>
      <c r="V441" s="158"/>
      <c r="W441" s="158"/>
      <c r="X441" s="158"/>
      <c r="Y441" s="158"/>
      <c r="Z441" s="158"/>
      <c r="AA441" s="158"/>
      <c r="AB441" s="158"/>
      <c r="AC441" s="158"/>
      <c r="AD441" s="158"/>
      <c r="AE441" s="158"/>
      <c r="AF441" s="158"/>
      <c r="AG441" s="158"/>
      <c r="AH441" s="158"/>
      <c r="AI441" s="158"/>
      <c r="AJ441" s="158"/>
      <c r="AK441" s="158"/>
      <c r="AL441" s="158"/>
      <c r="AM441" s="158"/>
      <c r="AN441" s="158"/>
      <c r="AO441" s="158"/>
    </row>
    <row r="442" spans="8:41" x14ac:dyDescent="0.25">
      <c r="H442" s="159"/>
      <c r="I442" s="159"/>
      <c r="J442" s="160"/>
      <c r="K442" s="160"/>
      <c r="L442" s="158"/>
      <c r="M442" s="158"/>
      <c r="N442" s="158"/>
      <c r="O442" s="158"/>
      <c r="P442" s="158"/>
      <c r="Q442" s="158"/>
      <c r="R442" s="158"/>
      <c r="S442" s="158"/>
      <c r="T442" s="158"/>
      <c r="U442" s="158"/>
      <c r="V442" s="158"/>
      <c r="W442" s="158"/>
      <c r="X442" s="158"/>
      <c r="Y442" s="158"/>
      <c r="Z442" s="158"/>
      <c r="AA442" s="158"/>
      <c r="AB442" s="158"/>
      <c r="AC442" s="158"/>
      <c r="AD442" s="158"/>
      <c r="AE442" s="158"/>
      <c r="AF442" s="158"/>
      <c r="AG442" s="158"/>
      <c r="AH442" s="158"/>
      <c r="AI442" s="158"/>
      <c r="AJ442" s="158"/>
      <c r="AK442" s="158"/>
      <c r="AL442" s="158"/>
      <c r="AM442" s="158"/>
      <c r="AN442" s="158"/>
      <c r="AO442" s="158"/>
    </row>
    <row r="443" spans="8:41" x14ac:dyDescent="0.25">
      <c r="H443" s="159"/>
      <c r="I443" s="159"/>
      <c r="J443" s="160"/>
      <c r="K443" s="160"/>
      <c r="L443" s="158"/>
      <c r="M443" s="158"/>
      <c r="N443" s="158"/>
      <c r="O443" s="158"/>
      <c r="P443" s="158"/>
      <c r="Q443" s="158"/>
      <c r="R443" s="158"/>
      <c r="S443" s="158"/>
      <c r="T443" s="158"/>
      <c r="U443" s="158"/>
      <c r="V443" s="158"/>
      <c r="W443" s="158"/>
      <c r="X443" s="158"/>
      <c r="Y443" s="158"/>
      <c r="Z443" s="158"/>
      <c r="AA443" s="158"/>
      <c r="AB443" s="158"/>
      <c r="AC443" s="158"/>
      <c r="AD443" s="158"/>
      <c r="AE443" s="158"/>
      <c r="AF443" s="158"/>
      <c r="AG443" s="158"/>
      <c r="AH443" s="158"/>
      <c r="AI443" s="158"/>
      <c r="AJ443" s="158"/>
      <c r="AK443" s="158"/>
      <c r="AL443" s="158"/>
      <c r="AM443" s="158"/>
      <c r="AN443" s="158"/>
      <c r="AO443" s="158"/>
    </row>
    <row r="444" spans="8:41" x14ac:dyDescent="0.25">
      <c r="H444" s="159"/>
      <c r="I444" s="159"/>
      <c r="J444" s="160"/>
      <c r="K444" s="160"/>
      <c r="L444" s="158"/>
      <c r="M444" s="158"/>
      <c r="N444" s="158"/>
      <c r="O444" s="158"/>
      <c r="P444" s="158"/>
      <c r="Q444" s="158"/>
      <c r="R444" s="158"/>
      <c r="S444" s="158"/>
      <c r="T444" s="158"/>
      <c r="U444" s="158"/>
      <c r="V444" s="158"/>
      <c r="W444" s="158"/>
      <c r="X444" s="158"/>
      <c r="Y444" s="158"/>
      <c r="Z444" s="158"/>
      <c r="AA444" s="158"/>
      <c r="AB444" s="158"/>
      <c r="AC444" s="158"/>
      <c r="AD444" s="158"/>
      <c r="AE444" s="158"/>
      <c r="AF444" s="158"/>
      <c r="AG444" s="158"/>
      <c r="AH444" s="158"/>
      <c r="AI444" s="158"/>
      <c r="AJ444" s="158"/>
      <c r="AK444" s="158"/>
      <c r="AL444" s="158"/>
      <c r="AM444" s="158"/>
      <c r="AN444" s="158"/>
      <c r="AO444" s="158"/>
    </row>
    <row r="445" spans="8:41" x14ac:dyDescent="0.25">
      <c r="H445" s="159"/>
      <c r="I445" s="159"/>
      <c r="J445" s="160"/>
      <c r="K445" s="160"/>
      <c r="L445" s="158"/>
      <c r="M445" s="158"/>
      <c r="N445" s="158"/>
      <c r="O445" s="158"/>
      <c r="P445" s="158"/>
      <c r="Q445" s="158"/>
      <c r="R445" s="158"/>
      <c r="S445" s="158"/>
      <c r="T445" s="158"/>
      <c r="U445" s="158"/>
      <c r="V445" s="158"/>
      <c r="W445" s="158"/>
      <c r="X445" s="158"/>
      <c r="Y445" s="158"/>
      <c r="Z445" s="158"/>
      <c r="AA445" s="158"/>
      <c r="AB445" s="158"/>
      <c r="AC445" s="158"/>
      <c r="AD445" s="158"/>
      <c r="AE445" s="158"/>
      <c r="AF445" s="158"/>
      <c r="AG445" s="158"/>
      <c r="AH445" s="158"/>
      <c r="AI445" s="158"/>
      <c r="AJ445" s="158"/>
      <c r="AK445" s="158"/>
      <c r="AL445" s="158"/>
      <c r="AM445" s="158"/>
      <c r="AN445" s="158"/>
      <c r="AO445" s="158"/>
    </row>
    <row r="446" spans="8:41" x14ac:dyDescent="0.25">
      <c r="H446" s="159"/>
      <c r="I446" s="159"/>
      <c r="J446" s="160"/>
      <c r="K446" s="160"/>
      <c r="L446" s="158"/>
      <c r="M446" s="158"/>
      <c r="N446" s="158"/>
      <c r="O446" s="158"/>
      <c r="P446" s="158"/>
      <c r="Q446" s="158"/>
      <c r="R446" s="158"/>
      <c r="S446" s="158"/>
      <c r="T446" s="158"/>
      <c r="U446" s="158"/>
      <c r="V446" s="158"/>
      <c r="W446" s="158"/>
      <c r="X446" s="158"/>
      <c r="Y446" s="158"/>
      <c r="Z446" s="158"/>
      <c r="AA446" s="158"/>
      <c r="AB446" s="158"/>
      <c r="AC446" s="158"/>
      <c r="AD446" s="158"/>
      <c r="AE446" s="158"/>
      <c r="AF446" s="158"/>
      <c r="AG446" s="158"/>
      <c r="AH446" s="158"/>
      <c r="AI446" s="158"/>
      <c r="AJ446" s="158"/>
      <c r="AK446" s="158"/>
      <c r="AL446" s="158"/>
      <c r="AM446" s="158"/>
      <c r="AN446" s="158"/>
      <c r="AO446" s="158"/>
    </row>
    <row r="447" spans="8:41" x14ac:dyDescent="0.25">
      <c r="H447" s="159"/>
      <c r="I447" s="159"/>
      <c r="J447" s="160"/>
      <c r="K447" s="160"/>
      <c r="L447" s="158"/>
      <c r="M447" s="158"/>
      <c r="N447" s="158"/>
      <c r="O447" s="158"/>
      <c r="P447" s="158"/>
      <c r="Q447" s="158"/>
      <c r="R447" s="158"/>
      <c r="S447" s="158"/>
      <c r="T447" s="158"/>
      <c r="U447" s="158"/>
      <c r="V447" s="158"/>
      <c r="W447" s="158"/>
      <c r="X447" s="158"/>
      <c r="Y447" s="158"/>
      <c r="Z447" s="158"/>
      <c r="AA447" s="158"/>
      <c r="AB447" s="158"/>
      <c r="AC447" s="158"/>
      <c r="AD447" s="158"/>
      <c r="AE447" s="158"/>
      <c r="AF447" s="158"/>
      <c r="AG447" s="158"/>
      <c r="AH447" s="158"/>
      <c r="AI447" s="158"/>
      <c r="AJ447" s="158"/>
      <c r="AK447" s="158"/>
      <c r="AL447" s="158"/>
      <c r="AM447" s="158"/>
      <c r="AN447" s="158"/>
      <c r="AO447" s="158"/>
    </row>
    <row r="448" spans="8:41" x14ac:dyDescent="0.25">
      <c r="H448" s="159"/>
      <c r="I448" s="159"/>
      <c r="J448" s="160"/>
      <c r="K448" s="160"/>
      <c r="L448" s="158"/>
      <c r="M448" s="158"/>
      <c r="N448" s="158"/>
      <c r="O448" s="158"/>
      <c r="P448" s="158"/>
      <c r="Q448" s="158"/>
      <c r="R448" s="158"/>
      <c r="S448" s="158"/>
      <c r="T448" s="158"/>
      <c r="U448" s="158"/>
      <c r="V448" s="158"/>
      <c r="W448" s="158"/>
      <c r="X448" s="158"/>
      <c r="Y448" s="158"/>
      <c r="Z448" s="158"/>
      <c r="AA448" s="158"/>
      <c r="AB448" s="158"/>
      <c r="AC448" s="158"/>
      <c r="AD448" s="158"/>
      <c r="AE448" s="158"/>
      <c r="AF448" s="158"/>
      <c r="AG448" s="158"/>
      <c r="AH448" s="158"/>
      <c r="AI448" s="158"/>
      <c r="AJ448" s="158"/>
      <c r="AK448" s="158"/>
      <c r="AL448" s="158"/>
      <c r="AM448" s="158"/>
      <c r="AN448" s="158"/>
      <c r="AO448" s="158"/>
    </row>
    <row r="449" spans="8:41" x14ac:dyDescent="0.25">
      <c r="H449" s="159"/>
      <c r="I449" s="159"/>
      <c r="J449" s="160"/>
      <c r="K449" s="160"/>
      <c r="L449" s="158"/>
      <c r="M449" s="158"/>
      <c r="N449" s="158"/>
      <c r="O449" s="158"/>
      <c r="P449" s="158"/>
      <c r="Q449" s="158"/>
      <c r="R449" s="158"/>
      <c r="S449" s="158"/>
      <c r="T449" s="158"/>
      <c r="U449" s="158"/>
      <c r="V449" s="158"/>
      <c r="W449" s="158"/>
      <c r="X449" s="158"/>
      <c r="Y449" s="158"/>
      <c r="Z449" s="158"/>
      <c r="AA449" s="158"/>
      <c r="AB449" s="158"/>
      <c r="AC449" s="158"/>
      <c r="AD449" s="158"/>
      <c r="AE449" s="158"/>
      <c r="AF449" s="158"/>
      <c r="AG449" s="158"/>
      <c r="AH449" s="158"/>
      <c r="AI449" s="158"/>
      <c r="AJ449" s="158"/>
      <c r="AK449" s="158"/>
      <c r="AL449" s="158"/>
      <c r="AM449" s="158"/>
      <c r="AN449" s="158"/>
      <c r="AO449" s="158"/>
    </row>
    <row r="450" spans="8:41" x14ac:dyDescent="0.25">
      <c r="H450" s="159"/>
      <c r="I450" s="159"/>
      <c r="J450" s="160"/>
      <c r="K450" s="160"/>
      <c r="L450" s="158"/>
      <c r="M450" s="158"/>
      <c r="N450" s="158"/>
      <c r="O450" s="158"/>
      <c r="P450" s="158"/>
      <c r="Q450" s="158"/>
      <c r="R450" s="158"/>
      <c r="S450" s="158"/>
      <c r="T450" s="158"/>
      <c r="U450" s="158"/>
      <c r="V450" s="158"/>
      <c r="W450" s="158"/>
      <c r="X450" s="158"/>
      <c r="Y450" s="158"/>
      <c r="Z450" s="158"/>
      <c r="AA450" s="158"/>
      <c r="AB450" s="158"/>
      <c r="AC450" s="158"/>
      <c r="AD450" s="158"/>
      <c r="AE450" s="158"/>
      <c r="AF450" s="158"/>
      <c r="AG450" s="158"/>
      <c r="AH450" s="158"/>
      <c r="AI450" s="158"/>
      <c r="AJ450" s="158"/>
      <c r="AK450" s="158"/>
      <c r="AL450" s="158"/>
      <c r="AM450" s="158"/>
      <c r="AN450" s="158"/>
      <c r="AO450" s="158"/>
    </row>
    <row r="451" spans="8:41" x14ac:dyDescent="0.25">
      <c r="H451" s="159"/>
      <c r="I451" s="159"/>
      <c r="J451" s="160"/>
      <c r="K451" s="160"/>
      <c r="L451" s="158"/>
      <c r="M451" s="158"/>
      <c r="N451" s="158"/>
      <c r="O451" s="158"/>
      <c r="P451" s="158"/>
      <c r="Q451" s="158"/>
      <c r="R451" s="158"/>
      <c r="S451" s="158"/>
      <c r="T451" s="158"/>
      <c r="U451" s="158"/>
      <c r="V451" s="158"/>
      <c r="W451" s="158"/>
      <c r="X451" s="158"/>
      <c r="Y451" s="158"/>
      <c r="Z451" s="158"/>
      <c r="AA451" s="158"/>
      <c r="AB451" s="158"/>
      <c r="AC451" s="158"/>
      <c r="AD451" s="158"/>
      <c r="AE451" s="158"/>
      <c r="AF451" s="158"/>
      <c r="AG451" s="158"/>
      <c r="AH451" s="158"/>
      <c r="AI451" s="158"/>
      <c r="AJ451" s="158"/>
      <c r="AK451" s="158"/>
      <c r="AL451" s="158"/>
      <c r="AM451" s="158"/>
      <c r="AN451" s="158"/>
      <c r="AO451" s="158"/>
    </row>
    <row r="452" spans="8:41" x14ac:dyDescent="0.25">
      <c r="H452" s="159"/>
      <c r="I452" s="159"/>
      <c r="J452" s="160"/>
      <c r="K452" s="160"/>
      <c r="L452" s="158"/>
      <c r="M452" s="158"/>
      <c r="N452" s="158"/>
      <c r="O452" s="158"/>
      <c r="P452" s="158"/>
      <c r="Q452" s="158"/>
      <c r="R452" s="158"/>
      <c r="S452" s="158"/>
      <c r="T452" s="158"/>
      <c r="U452" s="158"/>
      <c r="V452" s="158"/>
      <c r="W452" s="158"/>
      <c r="X452" s="158"/>
      <c r="Y452" s="158"/>
      <c r="Z452" s="158"/>
      <c r="AA452" s="158"/>
      <c r="AB452" s="158"/>
      <c r="AC452" s="158"/>
      <c r="AD452" s="158"/>
      <c r="AE452" s="158"/>
      <c r="AF452" s="158"/>
      <c r="AG452" s="158"/>
      <c r="AH452" s="158"/>
      <c r="AI452" s="158"/>
      <c r="AJ452" s="158"/>
      <c r="AK452" s="158"/>
      <c r="AL452" s="158"/>
      <c r="AM452" s="158"/>
      <c r="AN452" s="158"/>
      <c r="AO452" s="158"/>
    </row>
    <row r="453" spans="8:41" x14ac:dyDescent="0.25">
      <c r="H453" s="159"/>
      <c r="I453" s="159"/>
      <c r="J453" s="160"/>
      <c r="K453" s="160"/>
      <c r="L453" s="158"/>
      <c r="M453" s="158"/>
      <c r="N453" s="158"/>
      <c r="O453" s="158"/>
      <c r="P453" s="158"/>
      <c r="Q453" s="158"/>
      <c r="R453" s="158"/>
      <c r="S453" s="158"/>
      <c r="T453" s="158"/>
      <c r="U453" s="158"/>
      <c r="V453" s="158"/>
      <c r="W453" s="158"/>
      <c r="X453" s="158"/>
      <c r="Y453" s="158"/>
      <c r="Z453" s="158"/>
      <c r="AA453" s="158"/>
      <c r="AB453" s="158"/>
      <c r="AC453" s="158"/>
      <c r="AD453" s="158"/>
      <c r="AE453" s="158"/>
      <c r="AF453" s="158"/>
      <c r="AG453" s="158"/>
      <c r="AH453" s="158"/>
      <c r="AI453" s="158"/>
      <c r="AJ453" s="158"/>
      <c r="AK453" s="158"/>
      <c r="AL453" s="158"/>
      <c r="AM453" s="158"/>
      <c r="AN453" s="158"/>
      <c r="AO453" s="158"/>
    </row>
    <row r="454" spans="8:41" x14ac:dyDescent="0.25">
      <c r="H454" s="159"/>
      <c r="I454" s="159"/>
      <c r="J454" s="160"/>
      <c r="K454" s="160"/>
      <c r="L454" s="158"/>
      <c r="M454" s="158"/>
      <c r="N454" s="158"/>
      <c r="O454" s="158"/>
      <c r="P454" s="158"/>
      <c r="Q454" s="158"/>
      <c r="R454" s="158"/>
      <c r="S454" s="158"/>
      <c r="T454" s="158"/>
      <c r="U454" s="158"/>
      <c r="V454" s="158"/>
      <c r="W454" s="158"/>
      <c r="X454" s="158"/>
      <c r="Y454" s="158"/>
      <c r="Z454" s="158"/>
      <c r="AA454" s="158"/>
      <c r="AB454" s="158"/>
      <c r="AC454" s="158"/>
      <c r="AD454" s="158"/>
      <c r="AE454" s="158"/>
      <c r="AF454" s="158"/>
      <c r="AG454" s="158"/>
      <c r="AH454" s="158"/>
      <c r="AI454" s="158"/>
      <c r="AJ454" s="158"/>
      <c r="AK454" s="158"/>
      <c r="AL454" s="158"/>
      <c r="AM454" s="158"/>
      <c r="AN454" s="158"/>
      <c r="AO454" s="158"/>
    </row>
    <row r="455" spans="8:41" x14ac:dyDescent="0.25">
      <c r="H455" s="159"/>
      <c r="I455" s="159"/>
      <c r="J455" s="160"/>
      <c r="K455" s="160"/>
      <c r="L455" s="158"/>
      <c r="M455" s="158"/>
      <c r="N455" s="158"/>
      <c r="O455" s="158"/>
      <c r="P455" s="158"/>
      <c r="Q455" s="158"/>
      <c r="R455" s="158"/>
      <c r="S455" s="158"/>
      <c r="T455" s="158"/>
      <c r="U455" s="158"/>
      <c r="V455" s="158"/>
      <c r="W455" s="158"/>
      <c r="X455" s="158"/>
      <c r="Y455" s="158"/>
      <c r="Z455" s="158"/>
      <c r="AA455" s="158"/>
      <c r="AB455" s="158"/>
      <c r="AC455" s="158"/>
      <c r="AD455" s="158"/>
      <c r="AE455" s="158"/>
      <c r="AF455" s="158"/>
      <c r="AG455" s="158"/>
      <c r="AH455" s="158"/>
      <c r="AI455" s="158"/>
      <c r="AJ455" s="158"/>
      <c r="AK455" s="158"/>
      <c r="AL455" s="158"/>
      <c r="AM455" s="158"/>
      <c r="AN455" s="158"/>
      <c r="AO455" s="158"/>
    </row>
    <row r="456" spans="8:41" x14ac:dyDescent="0.25">
      <c r="H456" s="159"/>
      <c r="I456" s="159"/>
      <c r="J456" s="160"/>
      <c r="K456" s="160"/>
      <c r="L456" s="158"/>
      <c r="M456" s="158"/>
      <c r="N456" s="158"/>
      <c r="O456" s="158"/>
      <c r="P456" s="158"/>
      <c r="Q456" s="158"/>
      <c r="R456" s="158"/>
      <c r="S456" s="158"/>
      <c r="T456" s="158"/>
      <c r="U456" s="158"/>
      <c r="V456" s="158"/>
      <c r="W456" s="158"/>
      <c r="X456" s="158"/>
      <c r="Y456" s="158"/>
      <c r="Z456" s="158"/>
      <c r="AA456" s="158"/>
      <c r="AB456" s="158"/>
      <c r="AC456" s="158"/>
      <c r="AD456" s="158"/>
      <c r="AE456" s="158"/>
      <c r="AF456" s="158"/>
      <c r="AG456" s="158"/>
      <c r="AH456" s="158"/>
      <c r="AI456" s="158"/>
      <c r="AJ456" s="158"/>
      <c r="AK456" s="158"/>
      <c r="AL456" s="158"/>
      <c r="AM456" s="158"/>
      <c r="AN456" s="158"/>
      <c r="AO456" s="158"/>
    </row>
    <row r="457" spans="8:41" x14ac:dyDescent="0.25">
      <c r="H457" s="159"/>
      <c r="I457" s="159"/>
      <c r="J457" s="160"/>
      <c r="K457" s="160"/>
      <c r="L457" s="158"/>
      <c r="M457" s="158"/>
      <c r="N457" s="158"/>
      <c r="O457" s="158"/>
      <c r="P457" s="158"/>
      <c r="Q457" s="158"/>
      <c r="R457" s="158"/>
      <c r="S457" s="158"/>
      <c r="T457" s="158"/>
      <c r="U457" s="158"/>
      <c r="V457" s="158"/>
      <c r="W457" s="158"/>
      <c r="X457" s="158"/>
      <c r="Y457" s="158"/>
      <c r="Z457" s="158"/>
      <c r="AA457" s="158"/>
      <c r="AB457" s="158"/>
      <c r="AC457" s="158"/>
      <c r="AD457" s="158"/>
      <c r="AE457" s="158"/>
      <c r="AF457" s="158"/>
      <c r="AG457" s="158"/>
      <c r="AH457" s="158"/>
      <c r="AI457" s="158"/>
      <c r="AJ457" s="158"/>
      <c r="AK457" s="158"/>
      <c r="AL457" s="158"/>
      <c r="AM457" s="158"/>
      <c r="AN457" s="158"/>
      <c r="AO457" s="158"/>
    </row>
    <row r="458" spans="8:41" x14ac:dyDescent="0.25">
      <c r="H458" s="159"/>
      <c r="I458" s="159"/>
      <c r="J458" s="160"/>
      <c r="K458" s="160"/>
      <c r="L458" s="158"/>
      <c r="M458" s="158"/>
      <c r="N458" s="158"/>
      <c r="O458" s="158"/>
      <c r="P458" s="158"/>
      <c r="Q458" s="158"/>
      <c r="R458" s="158"/>
      <c r="S458" s="158"/>
      <c r="T458" s="158"/>
      <c r="U458" s="158"/>
      <c r="V458" s="158"/>
      <c r="W458" s="158"/>
      <c r="X458" s="158"/>
      <c r="Y458" s="158"/>
      <c r="Z458" s="158"/>
      <c r="AA458" s="158"/>
      <c r="AB458" s="158"/>
      <c r="AC458" s="158"/>
      <c r="AD458" s="158"/>
      <c r="AE458" s="158"/>
      <c r="AF458" s="158"/>
      <c r="AG458" s="158"/>
      <c r="AH458" s="158"/>
      <c r="AI458" s="158"/>
      <c r="AJ458" s="158"/>
      <c r="AK458" s="158"/>
      <c r="AL458" s="158"/>
      <c r="AM458" s="158"/>
      <c r="AN458" s="158"/>
      <c r="AO458" s="158"/>
    </row>
    <row r="459" spans="8:41" x14ac:dyDescent="0.25">
      <c r="H459" s="159"/>
      <c r="I459" s="159"/>
      <c r="J459" s="160"/>
      <c r="K459" s="160"/>
      <c r="L459" s="158"/>
      <c r="M459" s="158"/>
      <c r="N459" s="158"/>
      <c r="O459" s="158"/>
      <c r="P459" s="158"/>
      <c r="Q459" s="158"/>
      <c r="R459" s="158"/>
      <c r="S459" s="158"/>
      <c r="T459" s="158"/>
      <c r="U459" s="158"/>
      <c r="V459" s="158"/>
      <c r="W459" s="158"/>
      <c r="X459" s="158"/>
      <c r="Y459" s="158"/>
      <c r="Z459" s="158"/>
      <c r="AA459" s="158"/>
      <c r="AB459" s="158"/>
      <c r="AC459" s="158"/>
      <c r="AD459" s="158"/>
      <c r="AE459" s="158"/>
      <c r="AF459" s="158"/>
      <c r="AG459" s="158"/>
      <c r="AH459" s="158"/>
      <c r="AI459" s="158"/>
      <c r="AJ459" s="158"/>
      <c r="AK459" s="158"/>
      <c r="AL459" s="158"/>
      <c r="AM459" s="158"/>
      <c r="AN459" s="158"/>
      <c r="AO459" s="158"/>
    </row>
    <row r="460" spans="8:41" x14ac:dyDescent="0.25">
      <c r="H460" s="159"/>
      <c r="I460" s="159"/>
      <c r="J460" s="160"/>
      <c r="K460" s="160"/>
      <c r="L460" s="158"/>
      <c r="M460" s="158"/>
      <c r="N460" s="158"/>
      <c r="O460" s="158"/>
      <c r="P460" s="158"/>
      <c r="Q460" s="158"/>
      <c r="R460" s="158"/>
      <c r="S460" s="158"/>
      <c r="T460" s="158"/>
      <c r="U460" s="158"/>
      <c r="V460" s="158"/>
      <c r="W460" s="158"/>
      <c r="X460" s="158"/>
      <c r="Y460" s="158"/>
      <c r="Z460" s="158"/>
      <c r="AA460" s="158"/>
      <c r="AB460" s="158"/>
      <c r="AC460" s="158"/>
      <c r="AD460" s="158"/>
      <c r="AE460" s="158"/>
      <c r="AF460" s="158"/>
      <c r="AG460" s="158"/>
      <c r="AH460" s="158"/>
      <c r="AI460" s="158"/>
      <c r="AJ460" s="158"/>
      <c r="AK460" s="158"/>
      <c r="AL460" s="158"/>
      <c r="AM460" s="158"/>
      <c r="AN460" s="158"/>
      <c r="AO460" s="158"/>
    </row>
    <row r="461" spans="8:41" x14ac:dyDescent="0.25">
      <c r="H461" s="159"/>
      <c r="I461" s="159"/>
      <c r="J461" s="160"/>
      <c r="K461" s="160"/>
      <c r="L461" s="158"/>
      <c r="M461" s="158"/>
      <c r="N461" s="158"/>
      <c r="O461" s="158"/>
      <c r="P461" s="158"/>
      <c r="Q461" s="158"/>
      <c r="R461" s="158"/>
      <c r="S461" s="158"/>
      <c r="T461" s="158"/>
      <c r="U461" s="158"/>
      <c r="V461" s="158"/>
      <c r="W461" s="158"/>
      <c r="X461" s="158"/>
      <c r="Y461" s="158"/>
      <c r="Z461" s="158"/>
      <c r="AA461" s="158"/>
      <c r="AB461" s="158"/>
      <c r="AC461" s="158"/>
      <c r="AD461" s="158"/>
      <c r="AE461" s="158"/>
      <c r="AF461" s="158"/>
      <c r="AG461" s="158"/>
      <c r="AH461" s="158"/>
      <c r="AI461" s="158"/>
      <c r="AJ461" s="158"/>
      <c r="AK461" s="158"/>
      <c r="AL461" s="158"/>
      <c r="AM461" s="158"/>
      <c r="AN461" s="158"/>
      <c r="AO461" s="158"/>
    </row>
    <row r="462" spans="8:41" x14ac:dyDescent="0.25">
      <c r="H462" s="159"/>
      <c r="I462" s="159"/>
      <c r="J462" s="160"/>
      <c r="K462" s="160"/>
      <c r="L462" s="158"/>
      <c r="M462" s="158"/>
      <c r="N462" s="158"/>
      <c r="O462" s="158"/>
      <c r="P462" s="158"/>
      <c r="Q462" s="158"/>
      <c r="R462" s="158"/>
      <c r="S462" s="158"/>
      <c r="T462" s="158"/>
      <c r="U462" s="158"/>
      <c r="V462" s="158"/>
      <c r="W462" s="158"/>
      <c r="X462" s="158"/>
      <c r="Y462" s="158"/>
      <c r="Z462" s="158"/>
      <c r="AA462" s="158"/>
      <c r="AB462" s="158"/>
      <c r="AC462" s="158"/>
      <c r="AD462" s="158"/>
      <c r="AE462" s="158"/>
      <c r="AF462" s="158"/>
      <c r="AG462" s="158"/>
      <c r="AH462" s="158"/>
      <c r="AI462" s="158"/>
      <c r="AJ462" s="158"/>
      <c r="AK462" s="158"/>
      <c r="AL462" s="158"/>
      <c r="AM462" s="158"/>
      <c r="AN462" s="158"/>
      <c r="AO462" s="158"/>
    </row>
    <row r="463" spans="8:41" x14ac:dyDescent="0.25">
      <c r="H463" s="159"/>
      <c r="I463" s="159"/>
      <c r="J463" s="160"/>
      <c r="K463" s="160"/>
      <c r="L463" s="158"/>
      <c r="M463" s="158"/>
      <c r="N463" s="158"/>
      <c r="O463" s="158"/>
      <c r="P463" s="158"/>
      <c r="Q463" s="158"/>
      <c r="R463" s="158"/>
      <c r="S463" s="158"/>
      <c r="T463" s="158"/>
      <c r="U463" s="158"/>
      <c r="V463" s="158"/>
      <c r="W463" s="158"/>
      <c r="X463" s="158"/>
      <c r="Y463" s="158"/>
      <c r="Z463" s="158"/>
      <c r="AA463" s="158"/>
      <c r="AB463" s="158"/>
      <c r="AC463" s="158"/>
      <c r="AD463" s="158"/>
      <c r="AE463" s="158"/>
      <c r="AF463" s="158"/>
      <c r="AG463" s="158"/>
      <c r="AH463" s="158"/>
      <c r="AI463" s="158"/>
      <c r="AJ463" s="158"/>
      <c r="AK463" s="158"/>
      <c r="AL463" s="158"/>
      <c r="AM463" s="158"/>
      <c r="AN463" s="158"/>
      <c r="AO463" s="158"/>
    </row>
    <row r="464" spans="8:41" x14ac:dyDescent="0.25">
      <c r="H464" s="159"/>
      <c r="I464" s="159"/>
      <c r="J464" s="160"/>
      <c r="K464" s="160"/>
      <c r="L464" s="158"/>
      <c r="M464" s="158"/>
      <c r="N464" s="158"/>
      <c r="O464" s="158"/>
      <c r="P464" s="158"/>
      <c r="Q464" s="158"/>
      <c r="R464" s="158"/>
      <c r="S464" s="158"/>
      <c r="T464" s="158"/>
      <c r="U464" s="158"/>
      <c r="V464" s="158"/>
      <c r="W464" s="158"/>
      <c r="X464" s="158"/>
      <c r="Y464" s="158"/>
      <c r="Z464" s="158"/>
      <c r="AA464" s="158"/>
      <c r="AB464" s="158"/>
      <c r="AC464" s="158"/>
      <c r="AD464" s="158"/>
      <c r="AE464" s="158"/>
      <c r="AF464" s="158"/>
      <c r="AG464" s="158"/>
      <c r="AH464" s="158"/>
      <c r="AI464" s="158"/>
      <c r="AJ464" s="158"/>
      <c r="AK464" s="158"/>
      <c r="AL464" s="158"/>
      <c r="AM464" s="158"/>
      <c r="AN464" s="158"/>
      <c r="AO464" s="158"/>
    </row>
    <row r="465" spans="8:41" x14ac:dyDescent="0.25">
      <c r="H465" s="159"/>
      <c r="I465" s="159"/>
      <c r="J465" s="160"/>
      <c r="K465" s="160"/>
      <c r="L465" s="158"/>
      <c r="M465" s="158"/>
      <c r="N465" s="158"/>
      <c r="O465" s="158"/>
      <c r="P465" s="158"/>
      <c r="Q465" s="158"/>
      <c r="R465" s="158"/>
      <c r="S465" s="158"/>
      <c r="T465" s="158"/>
      <c r="U465" s="158"/>
      <c r="V465" s="158"/>
      <c r="W465" s="158"/>
      <c r="X465" s="158"/>
      <c r="Y465" s="158"/>
      <c r="Z465" s="158"/>
      <c r="AA465" s="158"/>
      <c r="AB465" s="158"/>
      <c r="AC465" s="158"/>
      <c r="AD465" s="158"/>
      <c r="AE465" s="158"/>
      <c r="AF465" s="158"/>
      <c r="AG465" s="158"/>
      <c r="AH465" s="158"/>
      <c r="AI465" s="158"/>
      <c r="AJ465" s="158"/>
      <c r="AK465" s="158"/>
      <c r="AL465" s="158"/>
      <c r="AM465" s="158"/>
      <c r="AN465" s="158"/>
      <c r="AO465" s="158"/>
    </row>
    <row r="466" spans="8:41" x14ac:dyDescent="0.25">
      <c r="H466" s="159"/>
      <c r="I466" s="159"/>
      <c r="J466" s="160"/>
      <c r="K466" s="160"/>
      <c r="L466" s="158"/>
      <c r="M466" s="158"/>
      <c r="N466" s="158"/>
      <c r="O466" s="158"/>
      <c r="P466" s="158"/>
      <c r="Q466" s="158"/>
      <c r="R466" s="158"/>
      <c r="S466" s="158"/>
      <c r="T466" s="158"/>
      <c r="U466" s="158"/>
      <c r="V466" s="158"/>
      <c r="W466" s="158"/>
      <c r="X466" s="158"/>
      <c r="Y466" s="158"/>
      <c r="Z466" s="158"/>
      <c r="AA466" s="158"/>
      <c r="AB466" s="158"/>
      <c r="AC466" s="158"/>
      <c r="AD466" s="158"/>
      <c r="AE466" s="158"/>
      <c r="AF466" s="158"/>
      <c r="AG466" s="158"/>
      <c r="AH466" s="158"/>
      <c r="AI466" s="158"/>
      <c r="AJ466" s="158"/>
      <c r="AK466" s="158"/>
      <c r="AL466" s="158"/>
      <c r="AM466" s="158"/>
      <c r="AN466" s="158"/>
      <c r="AO466" s="158"/>
    </row>
    <row r="467" spans="8:41" x14ac:dyDescent="0.25">
      <c r="H467" s="159"/>
      <c r="I467" s="159"/>
      <c r="J467" s="160"/>
      <c r="K467" s="160"/>
      <c r="L467" s="158"/>
      <c r="M467" s="158"/>
      <c r="N467" s="158"/>
      <c r="O467" s="158"/>
      <c r="P467" s="158"/>
      <c r="Q467" s="158"/>
      <c r="R467" s="158"/>
      <c r="S467" s="158"/>
      <c r="T467" s="158"/>
      <c r="U467" s="158"/>
      <c r="V467" s="158"/>
      <c r="W467" s="158"/>
      <c r="X467" s="158"/>
      <c r="Y467" s="158"/>
      <c r="Z467" s="158"/>
      <c r="AA467" s="158"/>
      <c r="AB467" s="158"/>
      <c r="AC467" s="158"/>
      <c r="AD467" s="158"/>
      <c r="AE467" s="158"/>
      <c r="AF467" s="158"/>
      <c r="AG467" s="158"/>
      <c r="AH467" s="158"/>
      <c r="AI467" s="158"/>
      <c r="AJ467" s="158"/>
      <c r="AK467" s="158"/>
      <c r="AL467" s="158"/>
      <c r="AM467" s="158"/>
      <c r="AN467" s="158"/>
      <c r="AO467" s="158"/>
    </row>
    <row r="468" spans="8:41" x14ac:dyDescent="0.25">
      <c r="H468" s="159"/>
      <c r="I468" s="159"/>
      <c r="J468" s="160"/>
      <c r="K468" s="160"/>
      <c r="L468" s="158"/>
      <c r="M468" s="158"/>
      <c r="N468" s="158"/>
      <c r="O468" s="158"/>
      <c r="P468" s="158"/>
      <c r="Q468" s="158"/>
      <c r="R468" s="158"/>
      <c r="S468" s="158"/>
      <c r="T468" s="158"/>
      <c r="U468" s="158"/>
      <c r="V468" s="158"/>
      <c r="W468" s="158"/>
      <c r="X468" s="158"/>
      <c r="Y468" s="158"/>
      <c r="Z468" s="158"/>
      <c r="AA468" s="158"/>
      <c r="AB468" s="158"/>
      <c r="AC468" s="158"/>
      <c r="AD468" s="158"/>
      <c r="AE468" s="158"/>
      <c r="AF468" s="158"/>
      <c r="AG468" s="158"/>
      <c r="AH468" s="158"/>
      <c r="AI468" s="158"/>
      <c r="AJ468" s="158"/>
      <c r="AK468" s="158"/>
      <c r="AL468" s="158"/>
      <c r="AM468" s="158"/>
      <c r="AN468" s="158"/>
      <c r="AO468" s="158"/>
    </row>
    <row r="469" spans="8:41" x14ac:dyDescent="0.25">
      <c r="H469" s="159"/>
      <c r="I469" s="159"/>
      <c r="J469" s="160"/>
      <c r="K469" s="160"/>
      <c r="L469" s="158"/>
      <c r="M469" s="158"/>
      <c r="N469" s="158"/>
      <c r="O469" s="158"/>
      <c r="P469" s="158"/>
      <c r="Q469" s="158"/>
      <c r="R469" s="158"/>
      <c r="S469" s="158"/>
      <c r="T469" s="158"/>
      <c r="U469" s="158"/>
      <c r="V469" s="158"/>
      <c r="W469" s="158"/>
      <c r="X469" s="158"/>
      <c r="Y469" s="158"/>
      <c r="Z469" s="158"/>
      <c r="AA469" s="158"/>
      <c r="AB469" s="158"/>
      <c r="AC469" s="158"/>
      <c r="AD469" s="158"/>
      <c r="AE469" s="158"/>
      <c r="AF469" s="158"/>
      <c r="AG469" s="158"/>
      <c r="AH469" s="158"/>
      <c r="AI469" s="158"/>
      <c r="AJ469" s="158"/>
      <c r="AK469" s="158"/>
      <c r="AL469" s="158"/>
      <c r="AM469" s="158"/>
      <c r="AN469" s="158"/>
      <c r="AO469" s="158"/>
    </row>
    <row r="470" spans="8:41" x14ac:dyDescent="0.25">
      <c r="H470" s="159"/>
      <c r="I470" s="159"/>
      <c r="J470" s="160"/>
      <c r="K470" s="160"/>
      <c r="L470" s="158"/>
      <c r="M470" s="158"/>
      <c r="N470" s="158"/>
      <c r="O470" s="158"/>
      <c r="P470" s="158"/>
      <c r="Q470" s="158"/>
      <c r="R470" s="158"/>
      <c r="S470" s="158"/>
      <c r="T470" s="158"/>
      <c r="U470" s="158"/>
      <c r="V470" s="158"/>
      <c r="W470" s="158"/>
      <c r="X470" s="158"/>
      <c r="Y470" s="158"/>
      <c r="Z470" s="158"/>
      <c r="AA470" s="158"/>
      <c r="AB470" s="158"/>
      <c r="AC470" s="158"/>
      <c r="AD470" s="158"/>
      <c r="AE470" s="158"/>
      <c r="AF470" s="158"/>
      <c r="AG470" s="158"/>
      <c r="AH470" s="158"/>
      <c r="AI470" s="158"/>
      <c r="AJ470" s="158"/>
      <c r="AK470" s="158"/>
      <c r="AL470" s="158"/>
      <c r="AM470" s="158"/>
      <c r="AN470" s="158"/>
      <c r="AO470" s="158"/>
    </row>
    <row r="471" spans="8:41" x14ac:dyDescent="0.25">
      <c r="H471" s="159"/>
      <c r="I471" s="159"/>
      <c r="J471" s="160"/>
      <c r="K471" s="160"/>
      <c r="L471" s="158"/>
      <c r="M471" s="158"/>
      <c r="N471" s="158"/>
      <c r="O471" s="158"/>
      <c r="P471" s="158"/>
      <c r="Q471" s="158"/>
      <c r="R471" s="158"/>
      <c r="S471" s="158"/>
      <c r="T471" s="158"/>
      <c r="U471" s="158"/>
      <c r="V471" s="158"/>
      <c r="W471" s="158"/>
      <c r="X471" s="158"/>
      <c r="Y471" s="158"/>
      <c r="Z471" s="158"/>
      <c r="AA471" s="158"/>
      <c r="AB471" s="158"/>
      <c r="AC471" s="158"/>
      <c r="AD471" s="158"/>
      <c r="AE471" s="158"/>
      <c r="AF471" s="158"/>
      <c r="AG471" s="158"/>
      <c r="AH471" s="158"/>
      <c r="AI471" s="158"/>
      <c r="AJ471" s="158"/>
      <c r="AK471" s="158"/>
      <c r="AL471" s="158"/>
      <c r="AM471" s="158"/>
      <c r="AN471" s="158"/>
      <c r="AO471" s="158"/>
    </row>
    <row r="472" spans="8:41" x14ac:dyDescent="0.25">
      <c r="H472" s="159"/>
      <c r="I472" s="159"/>
      <c r="J472" s="160"/>
      <c r="K472" s="160"/>
      <c r="L472" s="158"/>
      <c r="M472" s="158"/>
      <c r="N472" s="158"/>
      <c r="O472" s="158"/>
      <c r="P472" s="158"/>
      <c r="Q472" s="158"/>
      <c r="R472" s="158"/>
      <c r="S472" s="158"/>
      <c r="T472" s="158"/>
      <c r="U472" s="158"/>
      <c r="V472" s="158"/>
      <c r="W472" s="158"/>
      <c r="X472" s="158"/>
      <c r="Y472" s="158"/>
      <c r="Z472" s="158"/>
      <c r="AA472" s="158"/>
      <c r="AB472" s="158"/>
      <c r="AC472" s="158"/>
      <c r="AD472" s="158"/>
      <c r="AE472" s="158"/>
      <c r="AF472" s="158"/>
      <c r="AG472" s="158"/>
      <c r="AH472" s="158"/>
      <c r="AI472" s="158"/>
      <c r="AJ472" s="158"/>
      <c r="AK472" s="158"/>
      <c r="AL472" s="158"/>
      <c r="AM472" s="158"/>
      <c r="AN472" s="158"/>
      <c r="AO472" s="158"/>
    </row>
    <row r="473" spans="8:41" x14ac:dyDescent="0.25">
      <c r="H473" s="159"/>
      <c r="I473" s="159"/>
      <c r="J473" s="160"/>
      <c r="K473" s="160"/>
      <c r="L473" s="158"/>
      <c r="M473" s="158"/>
      <c r="N473" s="158"/>
      <c r="O473" s="158"/>
      <c r="P473" s="158"/>
      <c r="Q473" s="158"/>
      <c r="R473" s="158"/>
      <c r="S473" s="158"/>
      <c r="T473" s="158"/>
      <c r="U473" s="158"/>
      <c r="V473" s="158"/>
      <c r="W473" s="158"/>
      <c r="X473" s="158"/>
      <c r="Y473" s="158"/>
      <c r="Z473" s="158"/>
      <c r="AA473" s="158"/>
      <c r="AB473" s="158"/>
      <c r="AC473" s="158"/>
      <c r="AD473" s="158"/>
      <c r="AE473" s="158"/>
      <c r="AF473" s="158"/>
      <c r="AG473" s="158"/>
      <c r="AH473" s="158"/>
      <c r="AI473" s="158"/>
      <c r="AJ473" s="158"/>
      <c r="AK473" s="158"/>
      <c r="AL473" s="158"/>
      <c r="AM473" s="158"/>
      <c r="AN473" s="158"/>
      <c r="AO473" s="158"/>
    </row>
    <row r="474" spans="8:41" x14ac:dyDescent="0.25">
      <c r="H474" s="159"/>
      <c r="I474" s="159"/>
      <c r="J474" s="160"/>
      <c r="K474" s="160"/>
      <c r="L474" s="158"/>
      <c r="M474" s="158"/>
      <c r="N474" s="158"/>
      <c r="O474" s="158"/>
      <c r="P474" s="158"/>
      <c r="Q474" s="158"/>
      <c r="R474" s="158"/>
      <c r="S474" s="158"/>
      <c r="T474" s="158"/>
      <c r="U474" s="158"/>
      <c r="V474" s="158"/>
      <c r="W474" s="158"/>
      <c r="X474" s="158"/>
      <c r="Y474" s="158"/>
      <c r="Z474" s="158"/>
      <c r="AA474" s="158"/>
      <c r="AB474" s="158"/>
      <c r="AC474" s="158"/>
      <c r="AD474" s="158"/>
      <c r="AE474" s="158"/>
      <c r="AF474" s="158"/>
      <c r="AG474" s="158"/>
      <c r="AH474" s="158"/>
      <c r="AI474" s="158"/>
      <c r="AJ474" s="158"/>
      <c r="AK474" s="158"/>
      <c r="AL474" s="158"/>
      <c r="AM474" s="158"/>
      <c r="AN474" s="158"/>
      <c r="AO474" s="158"/>
    </row>
    <row r="475" spans="8:41" x14ac:dyDescent="0.25">
      <c r="H475" s="159"/>
      <c r="I475" s="159"/>
      <c r="J475" s="160"/>
      <c r="K475" s="160"/>
      <c r="L475" s="158"/>
      <c r="M475" s="158"/>
      <c r="N475" s="158"/>
      <c r="O475" s="158"/>
      <c r="P475" s="158"/>
      <c r="Q475" s="158"/>
      <c r="R475" s="158"/>
      <c r="S475" s="158"/>
      <c r="T475" s="158"/>
      <c r="U475" s="158"/>
      <c r="V475" s="158"/>
      <c r="W475" s="158"/>
      <c r="X475" s="158"/>
      <c r="Y475" s="158"/>
      <c r="Z475" s="158"/>
      <c r="AA475" s="158"/>
      <c r="AB475" s="158"/>
      <c r="AC475" s="158"/>
      <c r="AD475" s="158"/>
      <c r="AE475" s="158"/>
      <c r="AF475" s="158"/>
      <c r="AG475" s="158"/>
      <c r="AH475" s="158"/>
      <c r="AI475" s="158"/>
      <c r="AJ475" s="158"/>
      <c r="AK475" s="158"/>
      <c r="AL475" s="158"/>
      <c r="AM475" s="158"/>
      <c r="AN475" s="158"/>
      <c r="AO475" s="158"/>
    </row>
    <row r="476" spans="8:41" x14ac:dyDescent="0.25">
      <c r="H476" s="159"/>
      <c r="I476" s="159"/>
      <c r="J476" s="160"/>
      <c r="K476" s="160"/>
      <c r="L476" s="158"/>
      <c r="M476" s="158"/>
      <c r="N476" s="158"/>
      <c r="O476" s="158"/>
      <c r="P476" s="158"/>
      <c r="Q476" s="158"/>
      <c r="R476" s="158"/>
      <c r="S476" s="158"/>
      <c r="T476" s="158"/>
      <c r="U476" s="158"/>
      <c r="V476" s="158"/>
      <c r="W476" s="158"/>
      <c r="X476" s="158"/>
      <c r="Y476" s="158"/>
      <c r="Z476" s="158"/>
      <c r="AA476" s="158"/>
      <c r="AB476" s="158"/>
      <c r="AC476" s="158"/>
      <c r="AD476" s="158"/>
      <c r="AE476" s="158"/>
      <c r="AF476" s="158"/>
      <c r="AG476" s="158"/>
      <c r="AH476" s="158"/>
      <c r="AI476" s="158"/>
      <c r="AJ476" s="158"/>
      <c r="AK476" s="158"/>
      <c r="AL476" s="158"/>
      <c r="AM476" s="158"/>
      <c r="AN476" s="158"/>
      <c r="AO476" s="158"/>
    </row>
    <row r="477" spans="8:41" x14ac:dyDescent="0.25">
      <c r="H477" s="159"/>
      <c r="I477" s="159"/>
      <c r="J477" s="160"/>
      <c r="K477" s="160"/>
      <c r="L477" s="158"/>
      <c r="M477" s="158"/>
      <c r="N477" s="158"/>
      <c r="O477" s="158"/>
      <c r="P477" s="158"/>
      <c r="Q477" s="158"/>
      <c r="R477" s="158"/>
      <c r="S477" s="158"/>
      <c r="T477" s="158"/>
      <c r="U477" s="158"/>
      <c r="V477" s="158"/>
      <c r="W477" s="158"/>
      <c r="X477" s="158"/>
      <c r="Y477" s="158"/>
      <c r="Z477" s="158"/>
      <c r="AA477" s="158"/>
      <c r="AB477" s="158"/>
      <c r="AC477" s="158"/>
      <c r="AD477" s="158"/>
      <c r="AE477" s="158"/>
      <c r="AF477" s="158"/>
      <c r="AG477" s="158"/>
      <c r="AH477" s="158"/>
      <c r="AI477" s="158"/>
      <c r="AJ477" s="158"/>
      <c r="AK477" s="158"/>
      <c r="AL477" s="158"/>
      <c r="AM477" s="158"/>
      <c r="AN477" s="158"/>
      <c r="AO477" s="158"/>
    </row>
    <row r="478" spans="8:41" x14ac:dyDescent="0.25">
      <c r="H478" s="159"/>
      <c r="I478" s="159"/>
      <c r="J478" s="160"/>
      <c r="K478" s="160"/>
      <c r="L478" s="158"/>
      <c r="M478" s="158"/>
      <c r="N478" s="158"/>
      <c r="O478" s="158"/>
      <c r="P478" s="158"/>
      <c r="Q478" s="158"/>
      <c r="R478" s="158"/>
      <c r="S478" s="158"/>
      <c r="T478" s="158"/>
      <c r="U478" s="158"/>
      <c r="V478" s="158"/>
      <c r="W478" s="158"/>
      <c r="X478" s="158"/>
      <c r="Y478" s="158"/>
      <c r="Z478" s="158"/>
      <c r="AA478" s="158"/>
      <c r="AB478" s="158"/>
      <c r="AC478" s="158"/>
      <c r="AD478" s="158"/>
      <c r="AE478" s="158"/>
      <c r="AF478" s="158"/>
      <c r="AG478" s="158"/>
      <c r="AH478" s="158"/>
      <c r="AI478" s="158"/>
      <c r="AJ478" s="158"/>
      <c r="AK478" s="158"/>
      <c r="AL478" s="158"/>
      <c r="AM478" s="158"/>
      <c r="AN478" s="158"/>
      <c r="AO478" s="158"/>
    </row>
    <row r="479" spans="8:41" x14ac:dyDescent="0.25">
      <c r="H479" s="159"/>
      <c r="I479" s="159"/>
      <c r="J479" s="160"/>
      <c r="K479" s="160"/>
      <c r="L479" s="158"/>
      <c r="M479" s="158"/>
      <c r="N479" s="158"/>
      <c r="O479" s="158"/>
      <c r="P479" s="158"/>
      <c r="Q479" s="158"/>
      <c r="R479" s="158"/>
      <c r="S479" s="158"/>
      <c r="T479" s="158"/>
      <c r="U479" s="158"/>
      <c r="V479" s="158"/>
      <c r="W479" s="158"/>
      <c r="X479" s="158"/>
      <c r="Y479" s="158"/>
      <c r="Z479" s="158"/>
      <c r="AA479" s="158"/>
      <c r="AB479" s="158"/>
      <c r="AC479" s="158"/>
      <c r="AD479" s="158"/>
      <c r="AE479" s="158"/>
      <c r="AF479" s="158"/>
      <c r="AG479" s="158"/>
      <c r="AH479" s="158"/>
      <c r="AI479" s="158"/>
      <c r="AJ479" s="158"/>
      <c r="AK479" s="158"/>
      <c r="AL479" s="158"/>
      <c r="AM479" s="158"/>
      <c r="AN479" s="158"/>
      <c r="AO479" s="158"/>
    </row>
    <row r="480" spans="8:41" x14ac:dyDescent="0.25">
      <c r="H480" s="159"/>
      <c r="I480" s="159"/>
      <c r="J480" s="160"/>
      <c r="K480" s="160"/>
      <c r="L480" s="158"/>
      <c r="M480" s="158"/>
      <c r="N480" s="158"/>
      <c r="O480" s="158"/>
      <c r="P480" s="158"/>
      <c r="Q480" s="158"/>
      <c r="R480" s="158"/>
      <c r="S480" s="158"/>
      <c r="T480" s="158"/>
      <c r="U480" s="158"/>
      <c r="V480" s="158"/>
      <c r="W480" s="158"/>
      <c r="X480" s="158"/>
      <c r="Y480" s="158"/>
      <c r="Z480" s="158"/>
      <c r="AA480" s="158"/>
      <c r="AB480" s="158"/>
      <c r="AC480" s="158"/>
      <c r="AD480" s="158"/>
      <c r="AE480" s="158"/>
      <c r="AF480" s="158"/>
      <c r="AG480" s="158"/>
      <c r="AH480" s="158"/>
      <c r="AI480" s="158"/>
      <c r="AJ480" s="158"/>
      <c r="AK480" s="158"/>
      <c r="AL480" s="158"/>
      <c r="AM480" s="158"/>
      <c r="AN480" s="158"/>
      <c r="AO480" s="158"/>
    </row>
    <row r="481" spans="8:41" x14ac:dyDescent="0.25">
      <c r="H481" s="159"/>
      <c r="I481" s="159"/>
      <c r="J481" s="160"/>
      <c r="K481" s="160"/>
      <c r="L481" s="158"/>
      <c r="M481" s="158"/>
      <c r="N481" s="158"/>
      <c r="O481" s="158"/>
      <c r="P481" s="158"/>
      <c r="Q481" s="158"/>
      <c r="R481" s="158"/>
      <c r="S481" s="158"/>
      <c r="T481" s="158"/>
      <c r="U481" s="158"/>
      <c r="V481" s="158"/>
      <c r="W481" s="158"/>
      <c r="X481" s="158"/>
      <c r="Y481" s="158"/>
      <c r="Z481" s="158"/>
      <c r="AA481" s="158"/>
      <c r="AB481" s="158"/>
      <c r="AC481" s="158"/>
      <c r="AD481" s="158"/>
      <c r="AE481" s="158"/>
      <c r="AF481" s="158"/>
      <c r="AG481" s="158"/>
      <c r="AH481" s="158"/>
      <c r="AI481" s="158"/>
      <c r="AJ481" s="158"/>
      <c r="AK481" s="158"/>
      <c r="AL481" s="158"/>
      <c r="AM481" s="158"/>
      <c r="AN481" s="158"/>
      <c r="AO481" s="158"/>
    </row>
    <row r="482" spans="8:41" x14ac:dyDescent="0.25">
      <c r="H482" s="159"/>
      <c r="I482" s="159"/>
      <c r="J482" s="160"/>
      <c r="K482" s="160"/>
      <c r="L482" s="158"/>
      <c r="M482" s="158"/>
      <c r="N482" s="158"/>
      <c r="O482" s="158"/>
      <c r="P482" s="158"/>
      <c r="Q482" s="158"/>
      <c r="R482" s="158"/>
      <c r="S482" s="158"/>
      <c r="T482" s="158"/>
      <c r="U482" s="158"/>
      <c r="V482" s="158"/>
      <c r="W482" s="158"/>
      <c r="X482" s="158"/>
      <c r="Y482" s="158"/>
      <c r="Z482" s="158"/>
      <c r="AA482" s="158"/>
      <c r="AB482" s="158"/>
      <c r="AC482" s="158"/>
      <c r="AD482" s="158"/>
      <c r="AE482" s="158"/>
      <c r="AF482" s="158"/>
      <c r="AG482" s="158"/>
      <c r="AH482" s="158"/>
      <c r="AI482" s="158"/>
      <c r="AJ482" s="158"/>
      <c r="AK482" s="158"/>
      <c r="AL482" s="158"/>
      <c r="AM482" s="158"/>
      <c r="AN482" s="158"/>
      <c r="AO482" s="158"/>
    </row>
    <row r="483" spans="8:41" x14ac:dyDescent="0.25">
      <c r="H483" s="159"/>
      <c r="I483" s="159"/>
      <c r="J483" s="160"/>
      <c r="K483" s="160"/>
      <c r="L483" s="158"/>
      <c r="M483" s="158"/>
      <c r="N483" s="158"/>
      <c r="O483" s="158"/>
      <c r="P483" s="158"/>
      <c r="Q483" s="158"/>
      <c r="R483" s="158"/>
      <c r="S483" s="158"/>
      <c r="T483" s="158"/>
      <c r="U483" s="158"/>
      <c r="V483" s="158"/>
      <c r="W483" s="158"/>
      <c r="X483" s="158"/>
      <c r="Y483" s="158"/>
      <c r="Z483" s="158"/>
      <c r="AA483" s="158"/>
      <c r="AB483" s="158"/>
      <c r="AC483" s="158"/>
      <c r="AD483" s="158"/>
      <c r="AE483" s="158"/>
      <c r="AF483" s="158"/>
      <c r="AG483" s="158"/>
      <c r="AH483" s="158"/>
      <c r="AI483" s="158"/>
      <c r="AJ483" s="158"/>
      <c r="AK483" s="158"/>
      <c r="AL483" s="158"/>
      <c r="AM483" s="158"/>
      <c r="AN483" s="158"/>
      <c r="AO483" s="158"/>
    </row>
    <row r="484" spans="8:41" x14ac:dyDescent="0.25">
      <c r="H484" s="159"/>
      <c r="I484" s="159"/>
      <c r="J484" s="160"/>
      <c r="K484" s="160"/>
      <c r="L484" s="158"/>
      <c r="M484" s="158"/>
      <c r="N484" s="158"/>
      <c r="O484" s="158"/>
      <c r="P484" s="158"/>
      <c r="Q484" s="158"/>
      <c r="R484" s="158"/>
      <c r="S484" s="158"/>
      <c r="T484" s="158"/>
      <c r="U484" s="158"/>
      <c r="V484" s="158"/>
      <c r="W484" s="158"/>
      <c r="X484" s="158"/>
      <c r="Y484" s="158"/>
      <c r="Z484" s="158"/>
      <c r="AA484" s="158"/>
      <c r="AB484" s="158"/>
      <c r="AC484" s="158"/>
      <c r="AD484" s="158"/>
      <c r="AE484" s="158"/>
      <c r="AF484" s="158"/>
      <c r="AG484" s="158"/>
      <c r="AH484" s="158"/>
      <c r="AI484" s="158"/>
      <c r="AJ484" s="158"/>
      <c r="AK484" s="158"/>
      <c r="AL484" s="158"/>
      <c r="AM484" s="158"/>
      <c r="AN484" s="158"/>
      <c r="AO484" s="158"/>
    </row>
    <row r="485" spans="8:41" x14ac:dyDescent="0.25">
      <c r="H485" s="159"/>
      <c r="I485" s="159"/>
      <c r="J485" s="160"/>
      <c r="K485" s="160"/>
      <c r="L485" s="158"/>
      <c r="M485" s="158"/>
      <c r="N485" s="158"/>
      <c r="O485" s="158"/>
      <c r="P485" s="158"/>
      <c r="Q485" s="158"/>
      <c r="R485" s="158"/>
      <c r="S485" s="158"/>
      <c r="T485" s="158"/>
      <c r="U485" s="158"/>
      <c r="V485" s="158"/>
      <c r="W485" s="158"/>
      <c r="X485" s="158"/>
      <c r="Y485" s="158"/>
      <c r="Z485" s="158"/>
      <c r="AA485" s="158"/>
      <c r="AB485" s="158"/>
      <c r="AC485" s="158"/>
      <c r="AD485" s="158"/>
      <c r="AE485" s="158"/>
      <c r="AF485" s="158"/>
      <c r="AG485" s="158"/>
      <c r="AH485" s="158"/>
      <c r="AI485" s="158"/>
      <c r="AJ485" s="158"/>
      <c r="AK485" s="158"/>
      <c r="AL485" s="158"/>
      <c r="AM485" s="158"/>
      <c r="AN485" s="158"/>
      <c r="AO485" s="158"/>
    </row>
    <row r="486" spans="8:41" x14ac:dyDescent="0.25">
      <c r="H486" s="159"/>
      <c r="I486" s="159"/>
      <c r="J486" s="160"/>
      <c r="K486" s="160"/>
      <c r="L486" s="158"/>
      <c r="M486" s="158"/>
      <c r="N486" s="158"/>
      <c r="O486" s="158"/>
      <c r="P486" s="158"/>
      <c r="Q486" s="158"/>
      <c r="R486" s="158"/>
      <c r="S486" s="158"/>
      <c r="T486" s="158"/>
      <c r="U486" s="158"/>
      <c r="V486" s="158"/>
      <c r="W486" s="158"/>
      <c r="X486" s="158"/>
      <c r="Y486" s="158"/>
      <c r="Z486" s="158"/>
      <c r="AA486" s="158"/>
      <c r="AB486" s="158"/>
      <c r="AC486" s="158"/>
      <c r="AD486" s="158"/>
      <c r="AE486" s="158"/>
      <c r="AF486" s="158"/>
      <c r="AG486" s="158"/>
      <c r="AH486" s="158"/>
      <c r="AI486" s="158"/>
      <c r="AJ486" s="158"/>
      <c r="AK486" s="158"/>
      <c r="AL486" s="158"/>
      <c r="AM486" s="158"/>
      <c r="AN486" s="158"/>
      <c r="AO486" s="158"/>
    </row>
    <row r="487" spans="8:41" x14ac:dyDescent="0.25">
      <c r="H487" s="159"/>
      <c r="I487" s="159"/>
      <c r="J487" s="160"/>
      <c r="K487" s="160"/>
      <c r="L487" s="158"/>
      <c r="M487" s="158"/>
      <c r="N487" s="158"/>
      <c r="O487" s="158"/>
      <c r="P487" s="158"/>
      <c r="Q487" s="158"/>
      <c r="R487" s="158"/>
      <c r="S487" s="158"/>
      <c r="T487" s="158"/>
      <c r="U487" s="158"/>
      <c r="V487" s="158"/>
      <c r="W487" s="158"/>
      <c r="X487" s="158"/>
      <c r="Y487" s="158"/>
      <c r="Z487" s="158"/>
      <c r="AA487" s="158"/>
      <c r="AB487" s="158"/>
      <c r="AC487" s="158"/>
      <c r="AD487" s="158"/>
      <c r="AE487" s="158"/>
      <c r="AF487" s="158"/>
      <c r="AG487" s="158"/>
      <c r="AH487" s="158"/>
      <c r="AI487" s="158"/>
      <c r="AJ487" s="158"/>
      <c r="AK487" s="158"/>
      <c r="AL487" s="158"/>
      <c r="AM487" s="158"/>
      <c r="AN487" s="158"/>
      <c r="AO487" s="158"/>
    </row>
    <row r="488" spans="8:41" x14ac:dyDescent="0.25">
      <c r="H488" s="159"/>
      <c r="I488" s="159"/>
      <c r="J488" s="160"/>
      <c r="K488" s="160"/>
      <c r="L488" s="158"/>
      <c r="M488" s="158"/>
      <c r="N488" s="158"/>
      <c r="O488" s="158"/>
      <c r="P488" s="158"/>
      <c r="Q488" s="158"/>
      <c r="R488" s="158"/>
      <c r="S488" s="158"/>
      <c r="T488" s="158"/>
      <c r="U488" s="158"/>
      <c r="V488" s="158"/>
      <c r="W488" s="158"/>
      <c r="X488" s="158"/>
      <c r="Y488" s="158"/>
      <c r="Z488" s="158"/>
      <c r="AA488" s="158"/>
      <c r="AB488" s="158"/>
      <c r="AC488" s="158"/>
      <c r="AD488" s="158"/>
      <c r="AE488" s="158"/>
      <c r="AF488" s="158"/>
      <c r="AG488" s="158"/>
      <c r="AH488" s="158"/>
      <c r="AI488" s="158"/>
      <c r="AJ488" s="158"/>
      <c r="AK488" s="158"/>
      <c r="AL488" s="158"/>
      <c r="AM488" s="158"/>
      <c r="AN488" s="158"/>
      <c r="AO488" s="158"/>
    </row>
    <row r="489" spans="8:41" x14ac:dyDescent="0.25">
      <c r="H489" s="159"/>
      <c r="I489" s="159"/>
      <c r="J489" s="160"/>
      <c r="K489" s="160"/>
      <c r="L489" s="158"/>
      <c r="M489" s="158"/>
      <c r="N489" s="158"/>
      <c r="O489" s="158"/>
      <c r="P489" s="158"/>
      <c r="Q489" s="158"/>
      <c r="R489" s="158"/>
      <c r="S489" s="158"/>
      <c r="T489" s="158"/>
      <c r="U489" s="158"/>
      <c r="V489" s="158"/>
      <c r="W489" s="158"/>
      <c r="X489" s="158"/>
      <c r="Y489" s="158"/>
      <c r="Z489" s="158"/>
      <c r="AA489" s="158"/>
      <c r="AB489" s="158"/>
      <c r="AC489" s="158"/>
      <c r="AD489" s="158"/>
      <c r="AE489" s="158"/>
      <c r="AF489" s="158"/>
      <c r="AG489" s="158"/>
      <c r="AH489" s="158"/>
      <c r="AI489" s="158"/>
      <c r="AJ489" s="158"/>
      <c r="AK489" s="158"/>
      <c r="AL489" s="158"/>
      <c r="AM489" s="158"/>
      <c r="AN489" s="158"/>
      <c r="AO489" s="158"/>
    </row>
    <row r="490" spans="8:41" x14ac:dyDescent="0.25">
      <c r="H490" s="159"/>
      <c r="I490" s="159"/>
      <c r="J490" s="160"/>
      <c r="K490" s="160"/>
      <c r="L490" s="158"/>
      <c r="M490" s="158"/>
      <c r="N490" s="158"/>
      <c r="O490" s="158"/>
      <c r="P490" s="158"/>
      <c r="Q490" s="158"/>
      <c r="R490" s="158"/>
      <c r="S490" s="158"/>
      <c r="T490" s="158"/>
      <c r="U490" s="158"/>
      <c r="V490" s="158"/>
      <c r="W490" s="158"/>
      <c r="X490" s="158"/>
      <c r="Y490" s="158"/>
      <c r="Z490" s="158"/>
      <c r="AA490" s="158"/>
      <c r="AB490" s="158"/>
      <c r="AC490" s="158"/>
      <c r="AD490" s="158"/>
      <c r="AE490" s="158"/>
      <c r="AF490" s="158"/>
      <c r="AG490" s="158"/>
      <c r="AH490" s="158"/>
      <c r="AI490" s="158"/>
      <c r="AJ490" s="158"/>
      <c r="AK490" s="158"/>
      <c r="AL490" s="158"/>
      <c r="AM490" s="158"/>
      <c r="AN490" s="158"/>
      <c r="AO490" s="158"/>
    </row>
    <row r="491" spans="8:41" x14ac:dyDescent="0.25">
      <c r="H491" s="159"/>
      <c r="I491" s="159"/>
      <c r="J491" s="160"/>
      <c r="K491" s="160"/>
      <c r="L491" s="158"/>
      <c r="M491" s="158"/>
      <c r="N491" s="158"/>
      <c r="O491" s="158"/>
      <c r="P491" s="158"/>
      <c r="Q491" s="158"/>
      <c r="R491" s="158"/>
      <c r="S491" s="158"/>
      <c r="T491" s="158"/>
      <c r="U491" s="158"/>
      <c r="V491" s="158"/>
      <c r="W491" s="158"/>
      <c r="X491" s="158"/>
      <c r="Y491" s="158"/>
      <c r="Z491" s="158"/>
      <c r="AA491" s="158"/>
      <c r="AB491" s="158"/>
      <c r="AC491" s="158"/>
      <c r="AD491" s="158"/>
      <c r="AE491" s="158"/>
      <c r="AF491" s="158"/>
      <c r="AG491" s="158"/>
      <c r="AH491" s="158"/>
      <c r="AI491" s="158"/>
      <c r="AJ491" s="158"/>
      <c r="AK491" s="158"/>
      <c r="AL491" s="158"/>
      <c r="AM491" s="158"/>
      <c r="AN491" s="158"/>
      <c r="AO491" s="158"/>
    </row>
    <row r="492" spans="8:41" x14ac:dyDescent="0.25">
      <c r="H492" s="159"/>
      <c r="I492" s="159"/>
      <c r="J492" s="160"/>
      <c r="K492" s="160"/>
      <c r="L492" s="158"/>
      <c r="M492" s="158"/>
      <c r="N492" s="158"/>
      <c r="O492" s="158"/>
      <c r="P492" s="158"/>
      <c r="Q492" s="158"/>
      <c r="R492" s="158"/>
      <c r="S492" s="158"/>
      <c r="T492" s="158"/>
      <c r="U492" s="158"/>
      <c r="V492" s="158"/>
      <c r="W492" s="158"/>
      <c r="X492" s="158"/>
      <c r="Y492" s="158"/>
      <c r="Z492" s="158"/>
      <c r="AA492" s="158"/>
      <c r="AB492" s="158"/>
      <c r="AC492" s="158"/>
      <c r="AD492" s="158"/>
      <c r="AE492" s="158"/>
      <c r="AF492" s="158"/>
      <c r="AG492" s="158"/>
      <c r="AH492" s="158"/>
      <c r="AI492" s="158"/>
      <c r="AJ492" s="158"/>
      <c r="AK492" s="158"/>
      <c r="AL492" s="158"/>
      <c r="AM492" s="158"/>
      <c r="AN492" s="158"/>
      <c r="AO492" s="158"/>
    </row>
    <row r="493" spans="8:41" x14ac:dyDescent="0.25">
      <c r="H493" s="159"/>
      <c r="I493" s="159"/>
      <c r="J493" s="160"/>
      <c r="K493" s="160"/>
      <c r="L493" s="158"/>
      <c r="M493" s="158"/>
      <c r="N493" s="158"/>
      <c r="O493" s="158"/>
      <c r="P493" s="158"/>
      <c r="Q493" s="158"/>
      <c r="R493" s="158"/>
      <c r="S493" s="158"/>
      <c r="T493" s="158"/>
      <c r="U493" s="158"/>
      <c r="V493" s="158"/>
      <c r="W493" s="158"/>
      <c r="X493" s="158"/>
      <c r="Y493" s="158"/>
      <c r="Z493" s="158"/>
      <c r="AA493" s="158"/>
      <c r="AB493" s="158"/>
      <c r="AC493" s="158"/>
      <c r="AD493" s="158"/>
      <c r="AE493" s="158"/>
      <c r="AF493" s="158"/>
      <c r="AG493" s="158"/>
      <c r="AH493" s="158"/>
      <c r="AI493" s="158"/>
      <c r="AJ493" s="158"/>
      <c r="AK493" s="158"/>
      <c r="AL493" s="158"/>
      <c r="AM493" s="158"/>
      <c r="AN493" s="158"/>
      <c r="AO493" s="158"/>
    </row>
    <row r="494" spans="8:41" x14ac:dyDescent="0.25">
      <c r="H494" s="159"/>
      <c r="I494" s="159"/>
      <c r="J494" s="160"/>
      <c r="K494" s="160"/>
      <c r="L494" s="158"/>
      <c r="M494" s="158"/>
      <c r="N494" s="158"/>
      <c r="O494" s="158"/>
      <c r="P494" s="158"/>
      <c r="Q494" s="158"/>
      <c r="R494" s="158"/>
      <c r="S494" s="158"/>
      <c r="T494" s="158"/>
      <c r="U494" s="158"/>
      <c r="V494" s="158"/>
      <c r="W494" s="158"/>
      <c r="X494" s="158"/>
      <c r="Y494" s="158"/>
      <c r="Z494" s="158"/>
      <c r="AA494" s="158"/>
      <c r="AB494" s="158"/>
      <c r="AC494" s="158"/>
      <c r="AD494" s="158"/>
      <c r="AE494" s="158"/>
      <c r="AF494" s="158"/>
      <c r="AG494" s="158"/>
      <c r="AH494" s="158"/>
      <c r="AI494" s="158"/>
      <c r="AJ494" s="158"/>
      <c r="AK494" s="158"/>
      <c r="AL494" s="158"/>
      <c r="AM494" s="158"/>
      <c r="AN494" s="158"/>
      <c r="AO494" s="158"/>
    </row>
    <row r="495" spans="8:41" x14ac:dyDescent="0.25">
      <c r="H495" s="159"/>
      <c r="I495" s="159"/>
      <c r="J495" s="160"/>
      <c r="K495" s="160"/>
      <c r="L495" s="158"/>
      <c r="M495" s="158"/>
      <c r="N495" s="158"/>
      <c r="O495" s="158"/>
      <c r="P495" s="158"/>
      <c r="Q495" s="158"/>
      <c r="R495" s="158"/>
      <c r="S495" s="158"/>
      <c r="T495" s="158"/>
      <c r="U495" s="158"/>
      <c r="V495" s="158"/>
      <c r="W495" s="158"/>
      <c r="X495" s="158"/>
      <c r="Y495" s="158"/>
      <c r="Z495" s="158"/>
      <c r="AA495" s="158"/>
      <c r="AB495" s="158"/>
      <c r="AC495" s="158"/>
      <c r="AD495" s="158"/>
      <c r="AE495" s="158"/>
      <c r="AF495" s="158"/>
      <c r="AG495" s="158"/>
      <c r="AH495" s="158"/>
      <c r="AI495" s="158"/>
      <c r="AJ495" s="158"/>
      <c r="AK495" s="158"/>
      <c r="AL495" s="158"/>
      <c r="AM495" s="158"/>
      <c r="AN495" s="158"/>
      <c r="AO495" s="158"/>
    </row>
    <row r="496" spans="8:41" x14ac:dyDescent="0.25">
      <c r="H496" s="159"/>
      <c r="I496" s="159"/>
      <c r="J496" s="160"/>
      <c r="K496" s="160"/>
      <c r="L496" s="158"/>
      <c r="M496" s="158"/>
      <c r="N496" s="158"/>
      <c r="O496" s="158"/>
      <c r="P496" s="158"/>
      <c r="Q496" s="158"/>
      <c r="R496" s="158"/>
      <c r="S496" s="158"/>
      <c r="T496" s="158"/>
      <c r="U496" s="158"/>
      <c r="V496" s="158"/>
      <c r="W496" s="158"/>
      <c r="X496" s="158"/>
      <c r="Y496" s="158"/>
      <c r="Z496" s="158"/>
      <c r="AA496" s="158"/>
      <c r="AB496" s="158"/>
      <c r="AC496" s="158"/>
      <c r="AD496" s="158"/>
      <c r="AE496" s="158"/>
      <c r="AF496" s="158"/>
      <c r="AG496" s="158"/>
      <c r="AH496" s="158"/>
      <c r="AI496" s="158"/>
      <c r="AJ496" s="158"/>
      <c r="AK496" s="158"/>
      <c r="AL496" s="158"/>
      <c r="AM496" s="158"/>
      <c r="AN496" s="158"/>
      <c r="AO496" s="158"/>
    </row>
    <row r="497" spans="8:41" x14ac:dyDescent="0.25">
      <c r="H497" s="159"/>
      <c r="I497" s="159"/>
      <c r="J497" s="160"/>
      <c r="K497" s="160"/>
      <c r="L497" s="158"/>
      <c r="M497" s="158"/>
      <c r="N497" s="158"/>
      <c r="O497" s="158"/>
      <c r="P497" s="158"/>
      <c r="Q497" s="158"/>
      <c r="R497" s="158"/>
      <c r="S497" s="158"/>
      <c r="T497" s="158"/>
      <c r="U497" s="158"/>
      <c r="V497" s="158"/>
      <c r="W497" s="158"/>
      <c r="X497" s="158"/>
      <c r="Y497" s="158"/>
      <c r="Z497" s="158"/>
      <c r="AA497" s="158"/>
      <c r="AB497" s="158"/>
      <c r="AC497" s="158"/>
      <c r="AD497" s="158"/>
      <c r="AE497" s="158"/>
      <c r="AF497" s="158"/>
      <c r="AG497" s="158"/>
      <c r="AH497" s="158"/>
      <c r="AI497" s="158"/>
      <c r="AJ497" s="158"/>
      <c r="AK497" s="158"/>
      <c r="AL497" s="158"/>
      <c r="AM497" s="158"/>
      <c r="AN497" s="158"/>
      <c r="AO497" s="158"/>
    </row>
    <row r="498" spans="8:41" x14ac:dyDescent="0.25">
      <c r="H498" s="159"/>
      <c r="I498" s="159"/>
      <c r="J498" s="160"/>
      <c r="K498" s="160"/>
      <c r="L498" s="158"/>
      <c r="M498" s="158"/>
      <c r="N498" s="158"/>
      <c r="O498" s="158"/>
      <c r="P498" s="158"/>
      <c r="Q498" s="158"/>
      <c r="R498" s="158"/>
      <c r="S498" s="158"/>
      <c r="T498" s="158"/>
      <c r="U498" s="158"/>
      <c r="V498" s="158"/>
      <c r="W498" s="158"/>
      <c r="X498" s="158"/>
      <c r="Y498" s="158"/>
      <c r="Z498" s="158"/>
      <c r="AA498" s="158"/>
      <c r="AB498" s="158"/>
      <c r="AC498" s="158"/>
      <c r="AD498" s="158"/>
      <c r="AE498" s="158"/>
      <c r="AF498" s="158"/>
      <c r="AG498" s="158"/>
      <c r="AH498" s="158"/>
      <c r="AI498" s="158"/>
      <c r="AJ498" s="158"/>
      <c r="AK498" s="158"/>
      <c r="AL498" s="158"/>
      <c r="AM498" s="158"/>
      <c r="AN498" s="158"/>
      <c r="AO498" s="158"/>
    </row>
    <row r="499" spans="8:41" x14ac:dyDescent="0.25">
      <c r="H499" s="159"/>
      <c r="I499" s="159"/>
      <c r="J499" s="160"/>
      <c r="K499" s="160"/>
      <c r="L499" s="158"/>
      <c r="M499" s="158"/>
      <c r="N499" s="158"/>
      <c r="O499" s="158"/>
      <c r="P499" s="158"/>
      <c r="Q499" s="158"/>
      <c r="R499" s="158"/>
      <c r="S499" s="158"/>
      <c r="T499" s="158"/>
      <c r="U499" s="158"/>
      <c r="V499" s="158"/>
      <c r="W499" s="158"/>
      <c r="X499" s="158"/>
      <c r="Y499" s="158"/>
      <c r="Z499" s="158"/>
      <c r="AA499" s="158"/>
      <c r="AB499" s="158"/>
      <c r="AC499" s="158"/>
      <c r="AD499" s="158"/>
      <c r="AE499" s="158"/>
      <c r="AF499" s="158"/>
      <c r="AG499" s="158"/>
      <c r="AH499" s="158"/>
      <c r="AI499" s="158"/>
      <c r="AJ499" s="158"/>
      <c r="AK499" s="158"/>
      <c r="AL499" s="158"/>
      <c r="AM499" s="158"/>
      <c r="AN499" s="158"/>
      <c r="AO499" s="158"/>
    </row>
    <row r="500" spans="8:41" x14ac:dyDescent="0.25">
      <c r="H500" s="159"/>
      <c r="I500" s="159"/>
      <c r="J500" s="160"/>
      <c r="K500" s="160"/>
      <c r="L500" s="158"/>
      <c r="M500" s="158"/>
      <c r="N500" s="158"/>
      <c r="O500" s="158"/>
      <c r="P500" s="158"/>
      <c r="Q500" s="158"/>
      <c r="R500" s="158"/>
      <c r="S500" s="158"/>
      <c r="T500" s="158"/>
      <c r="U500" s="158"/>
      <c r="V500" s="158"/>
      <c r="W500" s="158"/>
      <c r="X500" s="158"/>
      <c r="Y500" s="158"/>
      <c r="Z500" s="158"/>
      <c r="AA500" s="158"/>
      <c r="AB500" s="158"/>
      <c r="AC500" s="158"/>
      <c r="AD500" s="158"/>
      <c r="AE500" s="158"/>
      <c r="AF500" s="158"/>
      <c r="AG500" s="158"/>
      <c r="AH500" s="158"/>
      <c r="AI500" s="158"/>
      <c r="AJ500" s="158"/>
      <c r="AK500" s="158"/>
      <c r="AL500" s="158"/>
      <c r="AM500" s="158"/>
      <c r="AN500" s="158"/>
      <c r="AO500" s="158"/>
    </row>
    <row r="501" spans="8:41" x14ac:dyDescent="0.25">
      <c r="H501" s="159"/>
      <c r="I501" s="159"/>
      <c r="J501" s="160"/>
      <c r="K501" s="160"/>
      <c r="L501" s="158"/>
      <c r="M501" s="158"/>
      <c r="N501" s="158"/>
      <c r="O501" s="158"/>
      <c r="P501" s="158"/>
      <c r="Q501" s="158"/>
      <c r="R501" s="158"/>
      <c r="S501" s="158"/>
      <c r="T501" s="158"/>
      <c r="U501" s="158"/>
      <c r="V501" s="158"/>
      <c r="W501" s="158"/>
      <c r="X501" s="158"/>
      <c r="Y501" s="158"/>
      <c r="Z501" s="158"/>
      <c r="AA501" s="158"/>
      <c r="AB501" s="158"/>
      <c r="AC501" s="158"/>
      <c r="AD501" s="158"/>
      <c r="AE501" s="158"/>
      <c r="AF501" s="158"/>
      <c r="AG501" s="158"/>
      <c r="AH501" s="158"/>
      <c r="AI501" s="158"/>
      <c r="AJ501" s="158"/>
      <c r="AK501" s="158"/>
      <c r="AL501" s="158"/>
      <c r="AM501" s="158"/>
      <c r="AN501" s="158"/>
      <c r="AO501" s="158"/>
    </row>
    <row r="502" spans="8:41" x14ac:dyDescent="0.25">
      <c r="H502" s="159"/>
      <c r="I502" s="159"/>
      <c r="J502" s="160"/>
      <c r="K502" s="160"/>
      <c r="L502" s="158"/>
      <c r="M502" s="158"/>
      <c r="N502" s="158"/>
      <c r="O502" s="158"/>
      <c r="P502" s="158"/>
      <c r="Q502" s="158"/>
      <c r="R502" s="158"/>
      <c r="S502" s="158"/>
      <c r="T502" s="158"/>
      <c r="U502" s="158"/>
      <c r="V502" s="158"/>
      <c r="W502" s="158"/>
      <c r="X502" s="158"/>
      <c r="Y502" s="158"/>
      <c r="Z502" s="158"/>
      <c r="AA502" s="158"/>
      <c r="AB502" s="158"/>
      <c r="AC502" s="158"/>
      <c r="AD502" s="158"/>
      <c r="AE502" s="158"/>
      <c r="AF502" s="158"/>
      <c r="AG502" s="158"/>
      <c r="AH502" s="158"/>
      <c r="AI502" s="158"/>
      <c r="AJ502" s="158"/>
      <c r="AK502" s="158"/>
      <c r="AL502" s="158"/>
      <c r="AM502" s="158"/>
      <c r="AN502" s="158"/>
      <c r="AO502" s="158"/>
    </row>
    <row r="503" spans="8:41" x14ac:dyDescent="0.25">
      <c r="H503" s="159"/>
      <c r="I503" s="159"/>
      <c r="J503" s="160"/>
      <c r="K503" s="160"/>
      <c r="L503" s="158"/>
      <c r="M503" s="158"/>
      <c r="N503" s="158"/>
      <c r="O503" s="158"/>
      <c r="P503" s="158"/>
      <c r="Q503" s="158"/>
      <c r="R503" s="158"/>
      <c r="S503" s="158"/>
      <c r="T503" s="158"/>
      <c r="U503" s="158"/>
      <c r="V503" s="158"/>
      <c r="W503" s="158"/>
      <c r="X503" s="158"/>
      <c r="Y503" s="158"/>
      <c r="Z503" s="158"/>
      <c r="AA503" s="158"/>
      <c r="AB503" s="158"/>
      <c r="AC503" s="158"/>
      <c r="AD503" s="158"/>
      <c r="AE503" s="158"/>
      <c r="AF503" s="158"/>
      <c r="AG503" s="158"/>
      <c r="AH503" s="158"/>
      <c r="AI503" s="158"/>
      <c r="AJ503" s="158"/>
      <c r="AK503" s="158"/>
      <c r="AL503" s="158"/>
      <c r="AM503" s="158"/>
      <c r="AN503" s="158"/>
      <c r="AO503" s="158"/>
    </row>
    <row r="504" spans="8:41" x14ac:dyDescent="0.25">
      <c r="H504" s="159"/>
      <c r="I504" s="159"/>
      <c r="J504" s="160"/>
      <c r="K504" s="160"/>
      <c r="L504" s="158"/>
      <c r="M504" s="158"/>
      <c r="N504" s="158"/>
      <c r="O504" s="158"/>
      <c r="P504" s="158"/>
      <c r="Q504" s="158"/>
      <c r="R504" s="158"/>
      <c r="S504" s="158"/>
      <c r="T504" s="158"/>
      <c r="U504" s="158"/>
      <c r="V504" s="158"/>
      <c r="W504" s="158"/>
      <c r="X504" s="158"/>
      <c r="Y504" s="158"/>
      <c r="Z504" s="158"/>
      <c r="AA504" s="158"/>
      <c r="AB504" s="158"/>
      <c r="AC504" s="158"/>
      <c r="AD504" s="158"/>
      <c r="AE504" s="158"/>
      <c r="AF504" s="158"/>
      <c r="AG504" s="158"/>
      <c r="AH504" s="158"/>
      <c r="AI504" s="158"/>
      <c r="AJ504" s="158"/>
      <c r="AK504" s="158"/>
      <c r="AL504" s="158"/>
      <c r="AM504" s="158"/>
      <c r="AN504" s="158"/>
      <c r="AO504" s="158"/>
    </row>
    <row r="505" spans="8:41" x14ac:dyDescent="0.25">
      <c r="H505" s="159"/>
      <c r="I505" s="159"/>
      <c r="J505" s="160"/>
      <c r="K505" s="160"/>
      <c r="L505" s="158"/>
      <c r="M505" s="158"/>
      <c r="N505" s="158"/>
      <c r="O505" s="158"/>
      <c r="P505" s="158"/>
      <c r="Q505" s="158"/>
      <c r="R505" s="158"/>
      <c r="S505" s="158"/>
      <c r="T505" s="158"/>
      <c r="U505" s="158"/>
      <c r="V505" s="158"/>
      <c r="W505" s="158"/>
      <c r="X505" s="158"/>
      <c r="Y505" s="158"/>
      <c r="Z505" s="158"/>
      <c r="AA505" s="158"/>
      <c r="AB505" s="158"/>
      <c r="AC505" s="158"/>
      <c r="AD505" s="158"/>
      <c r="AE505" s="158"/>
      <c r="AF505" s="158"/>
      <c r="AG505" s="158"/>
      <c r="AH505" s="158"/>
      <c r="AI505" s="158"/>
      <c r="AJ505" s="158"/>
      <c r="AK505" s="158"/>
      <c r="AL505" s="158"/>
      <c r="AM505" s="158"/>
      <c r="AN505" s="158"/>
      <c r="AO505" s="158"/>
    </row>
    <row r="506" spans="8:41" x14ac:dyDescent="0.25">
      <c r="H506" s="159"/>
      <c r="I506" s="159"/>
      <c r="J506" s="160"/>
      <c r="K506" s="160"/>
      <c r="L506" s="158"/>
      <c r="M506" s="158"/>
      <c r="N506" s="158"/>
      <c r="O506" s="158"/>
      <c r="P506" s="158"/>
      <c r="Q506" s="158"/>
      <c r="R506" s="158"/>
      <c r="S506" s="158"/>
      <c r="T506" s="158"/>
      <c r="U506" s="158"/>
      <c r="V506" s="158"/>
      <c r="W506" s="158"/>
      <c r="X506" s="158"/>
      <c r="Y506" s="158"/>
      <c r="Z506" s="158"/>
      <c r="AA506" s="158"/>
      <c r="AB506" s="158"/>
      <c r="AC506" s="158"/>
      <c r="AD506" s="158"/>
      <c r="AE506" s="158"/>
      <c r="AF506" s="158"/>
      <c r="AG506" s="158"/>
      <c r="AH506" s="158"/>
      <c r="AI506" s="158"/>
      <c r="AJ506" s="158"/>
      <c r="AK506" s="158"/>
      <c r="AL506" s="158"/>
      <c r="AM506" s="158"/>
      <c r="AN506" s="158"/>
      <c r="AO506" s="158"/>
    </row>
    <row r="507" spans="8:41" x14ac:dyDescent="0.25">
      <c r="H507" s="159"/>
      <c r="I507" s="159"/>
      <c r="J507" s="160"/>
      <c r="K507" s="160"/>
      <c r="L507" s="158"/>
      <c r="M507" s="158"/>
      <c r="N507" s="158"/>
      <c r="O507" s="158"/>
      <c r="P507" s="158"/>
      <c r="Q507" s="158"/>
      <c r="R507" s="158"/>
      <c r="S507" s="158"/>
      <c r="T507" s="158"/>
      <c r="U507" s="158"/>
      <c r="V507" s="158"/>
      <c r="W507" s="158"/>
      <c r="X507" s="158"/>
      <c r="Y507" s="158"/>
      <c r="Z507" s="158"/>
      <c r="AA507" s="158"/>
      <c r="AB507" s="158"/>
      <c r="AC507" s="158"/>
      <c r="AD507" s="158"/>
      <c r="AE507" s="158"/>
      <c r="AF507" s="158"/>
      <c r="AG507" s="158"/>
      <c r="AH507" s="158"/>
      <c r="AI507" s="158"/>
      <c r="AJ507" s="158"/>
      <c r="AK507" s="158"/>
      <c r="AL507" s="158"/>
      <c r="AM507" s="158"/>
      <c r="AN507" s="158"/>
      <c r="AO507" s="158"/>
    </row>
    <row r="508" spans="8:41" x14ac:dyDescent="0.25">
      <c r="H508" s="159"/>
      <c r="I508" s="159"/>
      <c r="J508" s="160"/>
      <c r="K508" s="160"/>
      <c r="L508" s="158"/>
      <c r="M508" s="158"/>
      <c r="N508" s="158"/>
      <c r="O508" s="158"/>
      <c r="P508" s="158"/>
      <c r="Q508" s="158"/>
      <c r="R508" s="158"/>
      <c r="S508" s="158"/>
      <c r="T508" s="158"/>
      <c r="U508" s="158"/>
      <c r="V508" s="158"/>
      <c r="W508" s="158"/>
      <c r="X508" s="158"/>
      <c r="Y508" s="158"/>
      <c r="Z508" s="158"/>
      <c r="AA508" s="158"/>
      <c r="AB508" s="158"/>
      <c r="AC508" s="158"/>
      <c r="AD508" s="158"/>
      <c r="AE508" s="158"/>
      <c r="AF508" s="158"/>
      <c r="AG508" s="158"/>
      <c r="AH508" s="158"/>
      <c r="AI508" s="158"/>
      <c r="AJ508" s="158"/>
      <c r="AK508" s="158"/>
      <c r="AL508" s="158"/>
      <c r="AM508" s="158"/>
      <c r="AN508" s="158"/>
      <c r="AO508" s="158"/>
    </row>
    <row r="509" spans="8:41" x14ac:dyDescent="0.25">
      <c r="H509" s="159"/>
      <c r="I509" s="159"/>
      <c r="J509" s="160"/>
      <c r="K509" s="160"/>
      <c r="L509" s="158"/>
      <c r="M509" s="158"/>
      <c r="N509" s="158"/>
      <c r="O509" s="158"/>
      <c r="P509" s="158"/>
      <c r="Q509" s="158"/>
      <c r="R509" s="158"/>
      <c r="S509" s="158"/>
      <c r="T509" s="158"/>
      <c r="U509" s="158"/>
      <c r="V509" s="158"/>
      <c r="W509" s="158"/>
      <c r="X509" s="158"/>
      <c r="Y509" s="158"/>
      <c r="Z509" s="158"/>
      <c r="AA509" s="158"/>
      <c r="AB509" s="158"/>
      <c r="AC509" s="158"/>
      <c r="AD509" s="158"/>
      <c r="AE509" s="158"/>
      <c r="AF509" s="158"/>
      <c r="AG509" s="158"/>
      <c r="AH509" s="158"/>
      <c r="AI509" s="158"/>
      <c r="AJ509" s="158"/>
      <c r="AK509" s="158"/>
      <c r="AL509" s="158"/>
      <c r="AM509" s="158"/>
      <c r="AN509" s="158"/>
      <c r="AO509" s="158"/>
    </row>
    <row r="510" spans="8:41" x14ac:dyDescent="0.25">
      <c r="H510" s="159"/>
      <c r="I510" s="159"/>
      <c r="J510" s="160"/>
      <c r="K510" s="160"/>
      <c r="L510" s="158"/>
      <c r="M510" s="158"/>
      <c r="N510" s="158"/>
      <c r="O510" s="158"/>
      <c r="P510" s="158"/>
      <c r="Q510" s="158"/>
      <c r="R510" s="158"/>
      <c r="S510" s="158"/>
      <c r="T510" s="158"/>
      <c r="U510" s="158"/>
      <c r="V510" s="158"/>
      <c r="W510" s="158"/>
      <c r="X510" s="158"/>
      <c r="Y510" s="158"/>
      <c r="Z510" s="158"/>
      <c r="AA510" s="158"/>
      <c r="AB510" s="158"/>
      <c r="AC510" s="158"/>
      <c r="AD510" s="158"/>
      <c r="AE510" s="158"/>
      <c r="AF510" s="158"/>
      <c r="AG510" s="158"/>
      <c r="AH510" s="158"/>
      <c r="AI510" s="158"/>
      <c r="AJ510" s="158"/>
      <c r="AK510" s="158"/>
      <c r="AL510" s="158"/>
      <c r="AM510" s="158"/>
      <c r="AN510" s="158"/>
      <c r="AO510" s="158"/>
    </row>
    <row r="511" spans="8:41" x14ac:dyDescent="0.25">
      <c r="H511" s="159"/>
      <c r="I511" s="159"/>
      <c r="J511" s="160"/>
      <c r="K511" s="160"/>
      <c r="L511" s="158"/>
      <c r="M511" s="158"/>
      <c r="N511" s="158"/>
      <c r="O511" s="158"/>
      <c r="P511" s="158"/>
      <c r="Q511" s="158"/>
      <c r="R511" s="158"/>
      <c r="S511" s="158"/>
      <c r="T511" s="158"/>
      <c r="U511" s="158"/>
      <c r="V511" s="158"/>
      <c r="W511" s="158"/>
      <c r="X511" s="158"/>
      <c r="Y511" s="158"/>
      <c r="Z511" s="158"/>
      <c r="AA511" s="158"/>
      <c r="AB511" s="158"/>
      <c r="AC511" s="158"/>
      <c r="AD511" s="158"/>
      <c r="AE511" s="158"/>
      <c r="AF511" s="158"/>
      <c r="AG511" s="158"/>
      <c r="AH511" s="158"/>
      <c r="AI511" s="158"/>
      <c r="AJ511" s="158"/>
      <c r="AK511" s="158"/>
      <c r="AL511" s="158"/>
      <c r="AM511" s="158"/>
      <c r="AN511" s="158"/>
      <c r="AO511" s="158"/>
    </row>
    <row r="512" spans="8:41" x14ac:dyDescent="0.25">
      <c r="H512" s="159"/>
      <c r="I512" s="159"/>
      <c r="J512" s="160"/>
      <c r="K512" s="160"/>
      <c r="L512" s="158"/>
      <c r="M512" s="158"/>
      <c r="N512" s="158"/>
      <c r="O512" s="158"/>
      <c r="P512" s="158"/>
      <c r="Q512" s="158"/>
      <c r="R512" s="158"/>
      <c r="S512" s="158"/>
      <c r="T512" s="158"/>
      <c r="U512" s="158"/>
      <c r="V512" s="158"/>
      <c r="W512" s="158"/>
      <c r="X512" s="158"/>
      <c r="Y512" s="158"/>
      <c r="Z512" s="158"/>
      <c r="AA512" s="158"/>
      <c r="AB512" s="158"/>
      <c r="AC512" s="158"/>
      <c r="AD512" s="158"/>
      <c r="AE512" s="158"/>
      <c r="AF512" s="158"/>
      <c r="AG512" s="158"/>
      <c r="AH512" s="158"/>
      <c r="AI512" s="158"/>
      <c r="AJ512" s="158"/>
      <c r="AK512" s="158"/>
      <c r="AL512" s="158"/>
      <c r="AM512" s="158"/>
      <c r="AN512" s="158"/>
      <c r="AO512" s="158"/>
    </row>
    <row r="513" spans="8:41" x14ac:dyDescent="0.25">
      <c r="H513" s="159"/>
      <c r="I513" s="159"/>
      <c r="J513" s="160"/>
      <c r="K513" s="160"/>
      <c r="L513" s="158"/>
      <c r="M513" s="158"/>
      <c r="N513" s="158"/>
      <c r="O513" s="158"/>
      <c r="P513" s="158"/>
      <c r="Q513" s="158"/>
      <c r="R513" s="158"/>
      <c r="S513" s="158"/>
      <c r="T513" s="158"/>
      <c r="U513" s="158"/>
      <c r="V513" s="158"/>
      <c r="W513" s="158"/>
      <c r="X513" s="158"/>
      <c r="Y513" s="158"/>
      <c r="Z513" s="158"/>
      <c r="AA513" s="158"/>
      <c r="AB513" s="158"/>
      <c r="AC513" s="158"/>
      <c r="AD513" s="158"/>
      <c r="AE513" s="158"/>
      <c r="AF513" s="158"/>
      <c r="AG513" s="158"/>
      <c r="AH513" s="158"/>
      <c r="AI513" s="158"/>
      <c r="AJ513" s="158"/>
      <c r="AK513" s="158"/>
      <c r="AL513" s="158"/>
      <c r="AM513" s="158"/>
      <c r="AN513" s="158"/>
      <c r="AO513" s="158"/>
    </row>
    <row r="514" spans="8:41" x14ac:dyDescent="0.25">
      <c r="H514" s="159"/>
      <c r="I514" s="159"/>
      <c r="J514" s="160"/>
      <c r="K514" s="160"/>
      <c r="L514" s="158"/>
      <c r="M514" s="158"/>
      <c r="N514" s="158"/>
      <c r="O514" s="158"/>
      <c r="P514" s="158"/>
      <c r="Q514" s="158"/>
      <c r="R514" s="158"/>
      <c r="S514" s="158"/>
      <c r="T514" s="158"/>
      <c r="U514" s="158"/>
      <c r="V514" s="158"/>
      <c r="W514" s="158"/>
      <c r="X514" s="158"/>
      <c r="Y514" s="158"/>
      <c r="Z514" s="158"/>
      <c r="AA514" s="158"/>
      <c r="AB514" s="158"/>
      <c r="AC514" s="158"/>
      <c r="AD514" s="158"/>
      <c r="AE514" s="158"/>
      <c r="AF514" s="158"/>
      <c r="AG514" s="158"/>
      <c r="AH514" s="158"/>
      <c r="AI514" s="158"/>
      <c r="AJ514" s="158"/>
      <c r="AK514" s="158"/>
      <c r="AL514" s="158"/>
      <c r="AM514" s="158"/>
      <c r="AN514" s="158"/>
      <c r="AO514" s="158"/>
    </row>
    <row r="515" spans="8:41" x14ac:dyDescent="0.25">
      <c r="H515" s="159"/>
      <c r="I515" s="159"/>
      <c r="J515" s="160"/>
      <c r="K515" s="160"/>
      <c r="L515" s="158"/>
      <c r="M515" s="158"/>
      <c r="N515" s="158"/>
      <c r="O515" s="158"/>
      <c r="P515" s="158"/>
      <c r="Q515" s="158"/>
      <c r="R515" s="158"/>
      <c r="S515" s="158"/>
      <c r="T515" s="158"/>
      <c r="U515" s="158"/>
      <c r="V515" s="158"/>
      <c r="W515" s="158"/>
      <c r="X515" s="158"/>
      <c r="Y515" s="158"/>
      <c r="Z515" s="158"/>
      <c r="AA515" s="158"/>
      <c r="AB515" s="158"/>
      <c r="AC515" s="158"/>
      <c r="AD515" s="158"/>
      <c r="AE515" s="158"/>
      <c r="AF515" s="158"/>
      <c r="AG515" s="158"/>
      <c r="AH515" s="158"/>
      <c r="AI515" s="158"/>
      <c r="AJ515" s="158"/>
      <c r="AK515" s="158"/>
      <c r="AL515" s="158"/>
      <c r="AM515" s="158"/>
      <c r="AN515" s="158"/>
      <c r="AO515" s="158"/>
    </row>
    <row r="516" spans="8:41" x14ac:dyDescent="0.25">
      <c r="H516" s="159"/>
      <c r="I516" s="159"/>
      <c r="J516" s="160"/>
      <c r="K516" s="160"/>
      <c r="L516" s="158"/>
      <c r="M516" s="158"/>
      <c r="N516" s="158"/>
      <c r="O516" s="158"/>
      <c r="P516" s="158"/>
      <c r="Q516" s="158"/>
      <c r="R516" s="158"/>
      <c r="S516" s="158"/>
      <c r="T516" s="158"/>
      <c r="U516" s="158"/>
      <c r="V516" s="158"/>
      <c r="W516" s="158"/>
      <c r="X516" s="158"/>
      <c r="Y516" s="158"/>
      <c r="Z516" s="158"/>
      <c r="AA516" s="158"/>
      <c r="AB516" s="158"/>
      <c r="AC516" s="158"/>
      <c r="AD516" s="158"/>
      <c r="AE516" s="158"/>
      <c r="AF516" s="158"/>
      <c r="AG516" s="158"/>
      <c r="AH516" s="158"/>
      <c r="AI516" s="158"/>
      <c r="AJ516" s="158"/>
      <c r="AK516" s="158"/>
      <c r="AL516" s="158"/>
      <c r="AM516" s="158"/>
      <c r="AN516" s="158"/>
      <c r="AO516" s="158"/>
    </row>
    <row r="517" spans="8:41" x14ac:dyDescent="0.25">
      <c r="H517" s="159"/>
      <c r="I517" s="159"/>
      <c r="J517" s="160"/>
      <c r="K517" s="160"/>
      <c r="L517" s="158"/>
      <c r="M517" s="158"/>
      <c r="N517" s="158"/>
      <c r="O517" s="158"/>
      <c r="P517" s="158"/>
      <c r="Q517" s="158"/>
      <c r="R517" s="158"/>
      <c r="S517" s="158"/>
      <c r="T517" s="158"/>
      <c r="U517" s="158"/>
      <c r="V517" s="158"/>
      <c r="W517" s="158"/>
      <c r="X517" s="158"/>
      <c r="Y517" s="158"/>
      <c r="Z517" s="158"/>
      <c r="AA517" s="158"/>
      <c r="AB517" s="158"/>
      <c r="AC517" s="158"/>
      <c r="AD517" s="158"/>
      <c r="AE517" s="158"/>
      <c r="AF517" s="158"/>
      <c r="AG517" s="158"/>
      <c r="AH517" s="158"/>
      <c r="AI517" s="158"/>
      <c r="AJ517" s="158"/>
      <c r="AK517" s="158"/>
      <c r="AL517" s="158"/>
      <c r="AM517" s="158"/>
      <c r="AN517" s="158"/>
      <c r="AO517" s="158"/>
    </row>
    <row r="518" spans="8:41" x14ac:dyDescent="0.25">
      <c r="H518" s="159"/>
      <c r="I518" s="159"/>
      <c r="J518" s="160"/>
      <c r="K518" s="160"/>
      <c r="L518" s="158"/>
      <c r="M518" s="158"/>
      <c r="N518" s="158"/>
      <c r="O518" s="158"/>
      <c r="P518" s="158"/>
      <c r="Q518" s="158"/>
      <c r="R518" s="158"/>
      <c r="S518" s="158"/>
      <c r="T518" s="158"/>
      <c r="U518" s="158"/>
      <c r="V518" s="158"/>
      <c r="W518" s="158"/>
      <c r="X518" s="158"/>
      <c r="Y518" s="158"/>
      <c r="Z518" s="158"/>
      <c r="AA518" s="158"/>
      <c r="AB518" s="158"/>
      <c r="AC518" s="158"/>
      <c r="AD518" s="158"/>
      <c r="AE518" s="158"/>
      <c r="AF518" s="158"/>
      <c r="AG518" s="158"/>
      <c r="AH518" s="158"/>
      <c r="AI518" s="158"/>
      <c r="AJ518" s="158"/>
      <c r="AK518" s="158"/>
      <c r="AL518" s="158"/>
      <c r="AM518" s="158"/>
      <c r="AN518" s="158"/>
      <c r="AO518" s="158"/>
    </row>
    <row r="519" spans="8:41" x14ac:dyDescent="0.25">
      <c r="H519" s="159"/>
      <c r="I519" s="159"/>
      <c r="J519" s="160"/>
      <c r="K519" s="160"/>
      <c r="L519" s="158"/>
      <c r="M519" s="158"/>
      <c r="N519" s="158"/>
      <c r="O519" s="158"/>
      <c r="P519" s="158"/>
      <c r="Q519" s="158"/>
      <c r="R519" s="158"/>
      <c r="S519" s="158"/>
      <c r="T519" s="158"/>
      <c r="U519" s="158"/>
      <c r="V519" s="158"/>
      <c r="W519" s="158"/>
      <c r="X519" s="158"/>
      <c r="Y519" s="158"/>
      <c r="Z519" s="158"/>
      <c r="AA519" s="158"/>
      <c r="AB519" s="158"/>
      <c r="AC519" s="158"/>
      <c r="AD519" s="158"/>
      <c r="AE519" s="158"/>
      <c r="AF519" s="158"/>
      <c r="AG519" s="158"/>
      <c r="AH519" s="158"/>
      <c r="AI519" s="158"/>
      <c r="AJ519" s="158"/>
      <c r="AK519" s="158"/>
      <c r="AL519" s="158"/>
      <c r="AM519" s="158"/>
      <c r="AN519" s="158"/>
      <c r="AO519" s="158"/>
    </row>
    <row r="520" spans="8:41" x14ac:dyDescent="0.25">
      <c r="H520" s="159"/>
      <c r="I520" s="159"/>
      <c r="J520" s="160"/>
      <c r="K520" s="160"/>
      <c r="L520" s="158"/>
      <c r="M520" s="158"/>
      <c r="N520" s="158"/>
      <c r="O520" s="158"/>
      <c r="P520" s="158"/>
      <c r="Q520" s="158"/>
      <c r="R520" s="158"/>
      <c r="S520" s="158"/>
      <c r="T520" s="158"/>
      <c r="U520" s="158"/>
      <c r="V520" s="158"/>
      <c r="W520" s="158"/>
      <c r="X520" s="158"/>
      <c r="Y520" s="158"/>
      <c r="Z520" s="158"/>
      <c r="AA520" s="158"/>
      <c r="AB520" s="158"/>
      <c r="AC520" s="158"/>
      <c r="AD520" s="158"/>
      <c r="AE520" s="158"/>
      <c r="AF520" s="158"/>
      <c r="AG520" s="158"/>
      <c r="AH520" s="158"/>
      <c r="AI520" s="158"/>
      <c r="AJ520" s="158"/>
      <c r="AK520" s="158"/>
      <c r="AL520" s="158"/>
      <c r="AM520" s="158"/>
      <c r="AN520" s="158"/>
      <c r="AO520" s="158"/>
    </row>
    <row r="521" spans="8:41" x14ac:dyDescent="0.25">
      <c r="H521" s="159"/>
      <c r="I521" s="159"/>
      <c r="J521" s="160"/>
      <c r="K521" s="160"/>
      <c r="L521" s="158"/>
      <c r="M521" s="158"/>
      <c r="N521" s="158"/>
      <c r="O521" s="158"/>
      <c r="P521" s="158"/>
      <c r="Q521" s="158"/>
      <c r="R521" s="158"/>
      <c r="S521" s="158"/>
      <c r="T521" s="158"/>
      <c r="U521" s="158"/>
      <c r="V521" s="158"/>
      <c r="W521" s="158"/>
      <c r="X521" s="158"/>
      <c r="Y521" s="158"/>
      <c r="Z521" s="158"/>
      <c r="AA521" s="158"/>
      <c r="AB521" s="158"/>
      <c r="AC521" s="158"/>
      <c r="AD521" s="158"/>
      <c r="AE521" s="158"/>
      <c r="AF521" s="158"/>
      <c r="AG521" s="158"/>
      <c r="AH521" s="158"/>
      <c r="AI521" s="158"/>
      <c r="AJ521" s="158"/>
      <c r="AK521" s="158"/>
      <c r="AL521" s="158"/>
      <c r="AM521" s="158"/>
      <c r="AN521" s="158"/>
      <c r="AO521" s="158"/>
    </row>
    <row r="522" spans="8:41" x14ac:dyDescent="0.25">
      <c r="H522" s="159"/>
      <c r="I522" s="159"/>
      <c r="J522" s="160"/>
      <c r="K522" s="160"/>
      <c r="L522" s="158"/>
      <c r="M522" s="158"/>
      <c r="N522" s="158"/>
      <c r="O522" s="158"/>
      <c r="P522" s="158"/>
      <c r="Q522" s="158"/>
      <c r="R522" s="158"/>
      <c r="S522" s="158"/>
      <c r="T522" s="158"/>
      <c r="U522" s="158"/>
      <c r="V522" s="158"/>
      <c r="W522" s="158"/>
      <c r="X522" s="158"/>
      <c r="Y522" s="158"/>
      <c r="Z522" s="158"/>
      <c r="AA522" s="158"/>
      <c r="AB522" s="158"/>
      <c r="AC522" s="158"/>
      <c r="AD522" s="158"/>
      <c r="AE522" s="158"/>
      <c r="AF522" s="158"/>
      <c r="AG522" s="158"/>
      <c r="AH522" s="158"/>
      <c r="AI522" s="158"/>
      <c r="AJ522" s="158"/>
      <c r="AK522" s="158"/>
      <c r="AL522" s="158"/>
      <c r="AM522" s="158"/>
      <c r="AN522" s="158"/>
      <c r="AO522" s="158"/>
    </row>
    <row r="523" spans="8:41" x14ac:dyDescent="0.25">
      <c r="H523" s="159"/>
      <c r="I523" s="159"/>
      <c r="J523" s="160"/>
      <c r="K523" s="160"/>
      <c r="L523" s="158"/>
      <c r="M523" s="158"/>
      <c r="N523" s="158"/>
      <c r="O523" s="158"/>
      <c r="P523" s="158"/>
      <c r="Q523" s="158"/>
      <c r="R523" s="158"/>
      <c r="S523" s="158"/>
      <c r="T523" s="158"/>
      <c r="U523" s="158"/>
      <c r="V523" s="158"/>
      <c r="W523" s="158"/>
      <c r="X523" s="158"/>
      <c r="Y523" s="158"/>
      <c r="Z523" s="158"/>
      <c r="AA523" s="158"/>
      <c r="AB523" s="158"/>
      <c r="AC523" s="158"/>
      <c r="AD523" s="158"/>
      <c r="AE523" s="158"/>
      <c r="AF523" s="158"/>
      <c r="AG523" s="158"/>
      <c r="AH523" s="158"/>
      <c r="AI523" s="158"/>
      <c r="AJ523" s="158"/>
      <c r="AK523" s="158"/>
      <c r="AL523" s="158"/>
      <c r="AM523" s="158"/>
      <c r="AN523" s="158"/>
      <c r="AO523" s="158"/>
    </row>
    <row r="524" spans="8:41" x14ac:dyDescent="0.25">
      <c r="H524" s="159"/>
      <c r="I524" s="159"/>
      <c r="J524" s="160"/>
      <c r="K524" s="160"/>
      <c r="L524" s="158"/>
      <c r="M524" s="158"/>
      <c r="N524" s="158"/>
      <c r="O524" s="158"/>
      <c r="P524" s="158"/>
      <c r="Q524" s="158"/>
      <c r="R524" s="158"/>
      <c r="S524" s="158"/>
      <c r="T524" s="158"/>
      <c r="U524" s="158"/>
      <c r="V524" s="158"/>
      <c r="W524" s="158"/>
      <c r="X524" s="158"/>
      <c r="Y524" s="158"/>
      <c r="Z524" s="158"/>
      <c r="AA524" s="158"/>
      <c r="AB524" s="158"/>
      <c r="AC524" s="158"/>
      <c r="AD524" s="158"/>
      <c r="AE524" s="158"/>
      <c r="AF524" s="158"/>
      <c r="AG524" s="158"/>
      <c r="AH524" s="158"/>
      <c r="AI524" s="158"/>
      <c r="AJ524" s="158"/>
      <c r="AK524" s="158"/>
      <c r="AL524" s="158"/>
      <c r="AM524" s="158"/>
      <c r="AN524" s="158"/>
      <c r="AO524" s="158"/>
    </row>
    <row r="525" spans="8:41" x14ac:dyDescent="0.25">
      <c r="H525" s="159"/>
      <c r="I525" s="159"/>
      <c r="J525" s="160"/>
      <c r="K525" s="160"/>
      <c r="L525" s="158"/>
      <c r="M525" s="158"/>
      <c r="N525" s="158"/>
      <c r="O525" s="158"/>
      <c r="P525" s="158"/>
      <c r="Q525" s="158"/>
      <c r="R525" s="158"/>
      <c r="S525" s="158"/>
      <c r="T525" s="158"/>
      <c r="U525" s="158"/>
      <c r="V525" s="158"/>
      <c r="W525" s="158"/>
      <c r="X525" s="158"/>
      <c r="Y525" s="158"/>
      <c r="Z525" s="158"/>
      <c r="AA525" s="158"/>
      <c r="AB525" s="158"/>
      <c r="AC525" s="158"/>
      <c r="AD525" s="158"/>
      <c r="AE525" s="158"/>
      <c r="AF525" s="158"/>
      <c r="AG525" s="158"/>
      <c r="AH525" s="158"/>
      <c r="AI525" s="158"/>
      <c r="AJ525" s="158"/>
      <c r="AK525" s="158"/>
      <c r="AL525" s="158"/>
      <c r="AM525" s="158"/>
      <c r="AN525" s="158"/>
      <c r="AO525" s="158"/>
    </row>
    <row r="526" spans="8:41" x14ac:dyDescent="0.25">
      <c r="H526" s="159"/>
      <c r="I526" s="159"/>
      <c r="J526" s="160"/>
      <c r="K526" s="160"/>
      <c r="L526" s="158"/>
      <c r="M526" s="158"/>
      <c r="N526" s="158"/>
      <c r="O526" s="158"/>
      <c r="P526" s="158"/>
      <c r="Q526" s="158"/>
      <c r="R526" s="158"/>
      <c r="S526" s="158"/>
      <c r="T526" s="158"/>
      <c r="U526" s="158"/>
      <c r="V526" s="158"/>
      <c r="W526" s="158"/>
      <c r="X526" s="158"/>
      <c r="Y526" s="158"/>
      <c r="Z526" s="158"/>
      <c r="AA526" s="158"/>
      <c r="AB526" s="158"/>
      <c r="AC526" s="158"/>
      <c r="AD526" s="158"/>
      <c r="AE526" s="158"/>
      <c r="AF526" s="158"/>
      <c r="AG526" s="158"/>
      <c r="AH526" s="158"/>
      <c r="AI526" s="158"/>
      <c r="AJ526" s="158"/>
      <c r="AK526" s="158"/>
      <c r="AL526" s="158"/>
      <c r="AM526" s="158"/>
      <c r="AN526" s="158"/>
      <c r="AO526" s="158"/>
    </row>
    <row r="527" spans="8:41" x14ac:dyDescent="0.25">
      <c r="H527" s="159"/>
      <c r="I527" s="159"/>
      <c r="J527" s="160"/>
      <c r="K527" s="160"/>
      <c r="L527" s="158"/>
      <c r="M527" s="158"/>
      <c r="N527" s="158"/>
      <c r="O527" s="158"/>
      <c r="P527" s="158"/>
      <c r="Q527" s="158"/>
      <c r="R527" s="158"/>
      <c r="S527" s="158"/>
      <c r="T527" s="158"/>
      <c r="U527" s="158"/>
      <c r="V527" s="158"/>
      <c r="W527" s="158"/>
      <c r="X527" s="158"/>
      <c r="Y527" s="158"/>
      <c r="Z527" s="158"/>
      <c r="AA527" s="158"/>
      <c r="AB527" s="158"/>
      <c r="AC527" s="158"/>
      <c r="AD527" s="158"/>
      <c r="AE527" s="158"/>
      <c r="AF527" s="158"/>
      <c r="AG527" s="158"/>
      <c r="AH527" s="158"/>
      <c r="AI527" s="158"/>
      <c r="AJ527" s="158"/>
      <c r="AK527" s="158"/>
      <c r="AL527" s="158"/>
      <c r="AM527" s="158"/>
      <c r="AN527" s="158"/>
      <c r="AO527" s="158"/>
    </row>
    <row r="528" spans="8:41" x14ac:dyDescent="0.25">
      <c r="H528" s="159"/>
      <c r="I528" s="159"/>
      <c r="J528" s="160"/>
      <c r="K528" s="160"/>
      <c r="L528" s="158"/>
      <c r="M528" s="158"/>
      <c r="N528" s="158"/>
      <c r="O528" s="158"/>
      <c r="P528" s="158"/>
      <c r="Q528" s="158"/>
      <c r="R528" s="158"/>
      <c r="S528" s="158"/>
      <c r="T528" s="158"/>
      <c r="U528" s="158"/>
      <c r="V528" s="158"/>
      <c r="W528" s="158"/>
      <c r="X528" s="158"/>
      <c r="Y528" s="158"/>
      <c r="Z528" s="158"/>
      <c r="AA528" s="158"/>
      <c r="AB528" s="158"/>
      <c r="AC528" s="158"/>
      <c r="AD528" s="158"/>
      <c r="AE528" s="158"/>
      <c r="AF528" s="158"/>
      <c r="AG528" s="158"/>
      <c r="AH528" s="158"/>
      <c r="AI528" s="158"/>
      <c r="AJ528" s="158"/>
      <c r="AK528" s="158"/>
      <c r="AL528" s="158"/>
      <c r="AM528" s="158"/>
      <c r="AN528" s="158"/>
      <c r="AO528" s="158"/>
    </row>
    <row r="529" spans="8:41" x14ac:dyDescent="0.25">
      <c r="H529" s="159"/>
      <c r="I529" s="159"/>
      <c r="J529" s="160"/>
      <c r="K529" s="160"/>
      <c r="L529" s="158"/>
      <c r="M529" s="158"/>
      <c r="N529" s="158"/>
      <c r="O529" s="158"/>
      <c r="P529" s="158"/>
      <c r="Q529" s="158"/>
      <c r="R529" s="158"/>
      <c r="S529" s="158"/>
      <c r="T529" s="158"/>
      <c r="U529" s="158"/>
      <c r="V529" s="158"/>
      <c r="W529" s="158"/>
      <c r="X529" s="158"/>
      <c r="Y529" s="158"/>
      <c r="Z529" s="158"/>
      <c r="AA529" s="158"/>
      <c r="AB529" s="158"/>
      <c r="AC529" s="158"/>
      <c r="AD529" s="158"/>
      <c r="AE529" s="158"/>
      <c r="AF529" s="158"/>
      <c r="AG529" s="158"/>
      <c r="AH529" s="158"/>
      <c r="AI529" s="158"/>
      <c r="AJ529" s="158"/>
      <c r="AK529" s="158"/>
      <c r="AL529" s="158"/>
      <c r="AM529" s="158"/>
      <c r="AN529" s="158"/>
      <c r="AO529" s="158"/>
    </row>
    <row r="530" spans="8:41" x14ac:dyDescent="0.25">
      <c r="H530" s="159"/>
      <c r="I530" s="159"/>
      <c r="J530" s="160"/>
      <c r="K530" s="160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  <c r="Y530" s="158"/>
      <c r="Z530" s="158"/>
      <c r="AA530" s="158"/>
      <c r="AB530" s="158"/>
      <c r="AC530" s="158"/>
      <c r="AD530" s="158"/>
      <c r="AE530" s="158"/>
      <c r="AF530" s="158"/>
      <c r="AG530" s="158"/>
      <c r="AH530" s="158"/>
      <c r="AI530" s="158"/>
      <c r="AJ530" s="158"/>
      <c r="AK530" s="158"/>
      <c r="AL530" s="158"/>
      <c r="AM530" s="158"/>
      <c r="AN530" s="158"/>
      <c r="AO530" s="158"/>
    </row>
    <row r="531" spans="8:41" x14ac:dyDescent="0.25">
      <c r="H531" s="159"/>
      <c r="I531" s="159"/>
      <c r="J531" s="160"/>
      <c r="K531" s="160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  <c r="Y531" s="158"/>
      <c r="Z531" s="158"/>
      <c r="AA531" s="158"/>
      <c r="AB531" s="158"/>
      <c r="AC531" s="158"/>
      <c r="AD531" s="158"/>
      <c r="AE531" s="158"/>
      <c r="AF531" s="158"/>
      <c r="AG531" s="158"/>
      <c r="AH531" s="158"/>
      <c r="AI531" s="158"/>
      <c r="AJ531" s="158"/>
      <c r="AK531" s="158"/>
      <c r="AL531" s="158"/>
      <c r="AM531" s="158"/>
      <c r="AN531" s="158"/>
      <c r="AO531" s="158"/>
    </row>
    <row r="532" spans="8:41" x14ac:dyDescent="0.25">
      <c r="H532" s="159"/>
      <c r="I532" s="159"/>
      <c r="J532" s="160"/>
      <c r="K532" s="160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  <c r="Y532" s="158"/>
      <c r="Z532" s="158"/>
      <c r="AA532" s="158"/>
      <c r="AB532" s="158"/>
      <c r="AC532" s="158"/>
      <c r="AD532" s="158"/>
      <c r="AE532" s="158"/>
      <c r="AF532" s="158"/>
      <c r="AG532" s="158"/>
      <c r="AH532" s="158"/>
      <c r="AI532" s="158"/>
      <c r="AJ532" s="158"/>
      <c r="AK532" s="158"/>
      <c r="AL532" s="158"/>
      <c r="AM532" s="158"/>
      <c r="AN532" s="158"/>
      <c r="AO532" s="158"/>
    </row>
    <row r="533" spans="8:41" x14ac:dyDescent="0.25">
      <c r="H533" s="159"/>
      <c r="I533" s="159"/>
      <c r="J533" s="160"/>
      <c r="K533" s="160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  <c r="AB533" s="158"/>
      <c r="AC533" s="158"/>
      <c r="AD533" s="158"/>
      <c r="AE533" s="158"/>
      <c r="AF533" s="158"/>
      <c r="AG533" s="158"/>
      <c r="AH533" s="158"/>
      <c r="AI533" s="158"/>
      <c r="AJ533" s="158"/>
      <c r="AK533" s="158"/>
      <c r="AL533" s="158"/>
      <c r="AM533" s="158"/>
      <c r="AN533" s="158"/>
      <c r="AO533" s="158"/>
    </row>
    <row r="534" spans="8:41" x14ac:dyDescent="0.25">
      <c r="H534" s="159"/>
      <c r="I534" s="159"/>
      <c r="J534" s="160"/>
      <c r="K534" s="160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  <c r="AB534" s="158"/>
      <c r="AC534" s="158"/>
      <c r="AD534" s="158"/>
      <c r="AE534" s="158"/>
      <c r="AF534" s="158"/>
      <c r="AG534" s="158"/>
      <c r="AH534" s="158"/>
      <c r="AI534" s="158"/>
      <c r="AJ534" s="158"/>
      <c r="AK534" s="158"/>
      <c r="AL534" s="158"/>
      <c r="AM534" s="158"/>
      <c r="AN534" s="158"/>
      <c r="AO534" s="158"/>
    </row>
    <row r="535" spans="8:41" x14ac:dyDescent="0.25">
      <c r="H535" s="159"/>
      <c r="I535" s="159"/>
      <c r="J535" s="160"/>
      <c r="K535" s="160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  <c r="AB535" s="158"/>
      <c r="AC535" s="158"/>
      <c r="AD535" s="158"/>
      <c r="AE535" s="158"/>
      <c r="AF535" s="158"/>
      <c r="AG535" s="158"/>
      <c r="AH535" s="158"/>
      <c r="AI535" s="158"/>
      <c r="AJ535" s="158"/>
      <c r="AK535" s="158"/>
      <c r="AL535" s="158"/>
      <c r="AM535" s="158"/>
      <c r="AN535" s="158"/>
      <c r="AO535" s="158"/>
    </row>
    <row r="536" spans="8:41" x14ac:dyDescent="0.25">
      <c r="H536" s="159"/>
      <c r="I536" s="159"/>
      <c r="J536" s="160"/>
      <c r="K536" s="160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  <c r="AB536" s="158"/>
      <c r="AC536" s="158"/>
      <c r="AD536" s="158"/>
      <c r="AE536" s="158"/>
      <c r="AF536" s="158"/>
      <c r="AG536" s="158"/>
      <c r="AH536" s="158"/>
      <c r="AI536" s="158"/>
      <c r="AJ536" s="158"/>
      <c r="AK536" s="158"/>
      <c r="AL536" s="158"/>
      <c r="AM536" s="158"/>
      <c r="AN536" s="158"/>
      <c r="AO536" s="158"/>
    </row>
    <row r="537" spans="8:41" x14ac:dyDescent="0.25">
      <c r="H537" s="159"/>
      <c r="I537" s="159"/>
      <c r="J537" s="160"/>
      <c r="K537" s="160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  <c r="AB537" s="158"/>
      <c r="AC537" s="158"/>
      <c r="AD537" s="158"/>
      <c r="AE537" s="158"/>
      <c r="AF537" s="158"/>
      <c r="AG537" s="158"/>
      <c r="AH537" s="158"/>
      <c r="AI537" s="158"/>
      <c r="AJ537" s="158"/>
      <c r="AK537" s="158"/>
      <c r="AL537" s="158"/>
      <c r="AM537" s="158"/>
      <c r="AN537" s="158"/>
      <c r="AO537" s="158"/>
    </row>
    <row r="538" spans="8:41" x14ac:dyDescent="0.25">
      <c r="H538" s="159"/>
      <c r="I538" s="159"/>
      <c r="J538" s="160"/>
      <c r="K538" s="160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  <c r="AB538" s="158"/>
      <c r="AC538" s="158"/>
      <c r="AD538" s="158"/>
      <c r="AE538" s="158"/>
      <c r="AF538" s="158"/>
      <c r="AG538" s="158"/>
      <c r="AH538" s="158"/>
      <c r="AI538" s="158"/>
      <c r="AJ538" s="158"/>
      <c r="AK538" s="158"/>
      <c r="AL538" s="158"/>
      <c r="AM538" s="158"/>
      <c r="AN538" s="158"/>
      <c r="AO538" s="158"/>
    </row>
    <row r="539" spans="8:41" x14ac:dyDescent="0.25">
      <c r="H539" s="159"/>
      <c r="I539" s="159"/>
      <c r="J539" s="160"/>
      <c r="K539" s="160"/>
      <c r="L539" s="158"/>
      <c r="M539" s="158"/>
      <c r="N539" s="158"/>
      <c r="O539" s="158"/>
      <c r="P539" s="158"/>
      <c r="Q539" s="158"/>
      <c r="R539" s="158"/>
      <c r="S539" s="158"/>
      <c r="T539" s="158"/>
      <c r="U539" s="158"/>
      <c r="V539" s="158"/>
      <c r="W539" s="158"/>
      <c r="X539" s="158"/>
      <c r="Y539" s="158"/>
      <c r="Z539" s="158"/>
      <c r="AA539" s="158"/>
      <c r="AB539" s="158"/>
      <c r="AC539" s="158"/>
      <c r="AD539" s="158"/>
      <c r="AE539" s="158"/>
      <c r="AF539" s="158"/>
      <c r="AG539" s="158"/>
      <c r="AH539" s="158"/>
      <c r="AI539" s="158"/>
      <c r="AJ539" s="158"/>
      <c r="AK539" s="158"/>
      <c r="AL539" s="158"/>
      <c r="AM539" s="158"/>
      <c r="AN539" s="158"/>
      <c r="AO539" s="158"/>
    </row>
    <row r="540" spans="8:41" x14ac:dyDescent="0.25">
      <c r="H540" s="159"/>
      <c r="I540" s="159"/>
      <c r="J540" s="160"/>
      <c r="K540" s="160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  <c r="AB540" s="158"/>
      <c r="AC540" s="158"/>
      <c r="AD540" s="158"/>
      <c r="AE540" s="158"/>
      <c r="AF540" s="158"/>
      <c r="AG540" s="158"/>
      <c r="AH540" s="158"/>
      <c r="AI540" s="158"/>
      <c r="AJ540" s="158"/>
      <c r="AK540" s="158"/>
      <c r="AL540" s="158"/>
      <c r="AM540" s="158"/>
      <c r="AN540" s="158"/>
      <c r="AO540" s="158"/>
    </row>
    <row r="541" spans="8:41" x14ac:dyDescent="0.25">
      <c r="H541" s="159"/>
      <c r="I541" s="159"/>
      <c r="J541" s="160"/>
      <c r="K541" s="160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  <c r="AB541" s="158"/>
      <c r="AC541" s="158"/>
      <c r="AD541" s="158"/>
      <c r="AE541" s="158"/>
      <c r="AF541" s="158"/>
      <c r="AG541" s="158"/>
      <c r="AH541" s="158"/>
      <c r="AI541" s="158"/>
      <c r="AJ541" s="158"/>
      <c r="AK541" s="158"/>
      <c r="AL541" s="158"/>
      <c r="AM541" s="158"/>
      <c r="AN541" s="158"/>
      <c r="AO541" s="158"/>
    </row>
    <row r="542" spans="8:41" x14ac:dyDescent="0.25">
      <c r="H542" s="159"/>
      <c r="I542" s="159"/>
      <c r="J542" s="160"/>
      <c r="K542" s="160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  <c r="AB542" s="158"/>
      <c r="AC542" s="158"/>
      <c r="AD542" s="158"/>
      <c r="AE542" s="158"/>
      <c r="AF542" s="158"/>
      <c r="AG542" s="158"/>
      <c r="AH542" s="158"/>
      <c r="AI542" s="158"/>
      <c r="AJ542" s="158"/>
      <c r="AK542" s="158"/>
      <c r="AL542" s="158"/>
      <c r="AM542" s="158"/>
      <c r="AN542" s="158"/>
      <c r="AO542" s="158"/>
    </row>
    <row r="543" spans="8:41" x14ac:dyDescent="0.25">
      <c r="H543" s="159"/>
      <c r="I543" s="159"/>
      <c r="J543" s="160"/>
      <c r="K543" s="160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  <c r="AB543" s="158"/>
      <c r="AC543" s="158"/>
      <c r="AD543" s="158"/>
      <c r="AE543" s="158"/>
      <c r="AF543" s="158"/>
      <c r="AG543" s="158"/>
      <c r="AH543" s="158"/>
      <c r="AI543" s="158"/>
      <c r="AJ543" s="158"/>
      <c r="AK543" s="158"/>
      <c r="AL543" s="158"/>
      <c r="AM543" s="158"/>
      <c r="AN543" s="158"/>
      <c r="AO543" s="158"/>
    </row>
    <row r="544" spans="8:41" x14ac:dyDescent="0.25">
      <c r="H544" s="159"/>
      <c r="I544" s="159"/>
      <c r="J544" s="160"/>
      <c r="K544" s="160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  <c r="AB544" s="158"/>
      <c r="AC544" s="158"/>
      <c r="AD544" s="158"/>
      <c r="AE544" s="158"/>
      <c r="AF544" s="158"/>
      <c r="AG544" s="158"/>
      <c r="AH544" s="158"/>
      <c r="AI544" s="158"/>
      <c r="AJ544" s="158"/>
      <c r="AK544" s="158"/>
      <c r="AL544" s="158"/>
      <c r="AM544" s="158"/>
      <c r="AN544" s="158"/>
      <c r="AO544" s="158"/>
    </row>
    <row r="545" spans="8:41" x14ac:dyDescent="0.25">
      <c r="H545" s="159"/>
      <c r="I545" s="159"/>
      <c r="J545" s="160"/>
      <c r="K545" s="160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  <c r="AB545" s="158"/>
      <c r="AC545" s="158"/>
      <c r="AD545" s="158"/>
      <c r="AE545" s="158"/>
      <c r="AF545" s="158"/>
      <c r="AG545" s="158"/>
      <c r="AH545" s="158"/>
      <c r="AI545" s="158"/>
      <c r="AJ545" s="158"/>
      <c r="AK545" s="158"/>
      <c r="AL545" s="158"/>
      <c r="AM545" s="158"/>
      <c r="AN545" s="158"/>
      <c r="AO545" s="158"/>
    </row>
    <row r="546" spans="8:41" x14ac:dyDescent="0.25">
      <c r="H546" s="159"/>
      <c r="I546" s="159"/>
      <c r="J546" s="160"/>
      <c r="K546" s="160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  <c r="AB546" s="158"/>
      <c r="AC546" s="158"/>
      <c r="AD546" s="158"/>
      <c r="AE546" s="158"/>
      <c r="AF546" s="158"/>
      <c r="AG546" s="158"/>
      <c r="AH546" s="158"/>
      <c r="AI546" s="158"/>
      <c r="AJ546" s="158"/>
      <c r="AK546" s="158"/>
      <c r="AL546" s="158"/>
      <c r="AM546" s="158"/>
      <c r="AN546" s="158"/>
      <c r="AO546" s="158"/>
    </row>
    <row r="547" spans="8:41" x14ac:dyDescent="0.25">
      <c r="H547" s="159"/>
      <c r="I547" s="159"/>
      <c r="J547" s="160"/>
      <c r="K547" s="160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  <c r="AB547" s="158"/>
      <c r="AC547" s="158"/>
      <c r="AD547" s="158"/>
      <c r="AE547" s="158"/>
      <c r="AF547" s="158"/>
      <c r="AG547" s="158"/>
      <c r="AH547" s="158"/>
      <c r="AI547" s="158"/>
      <c r="AJ547" s="158"/>
      <c r="AK547" s="158"/>
      <c r="AL547" s="158"/>
      <c r="AM547" s="158"/>
      <c r="AN547" s="158"/>
      <c r="AO547" s="158"/>
    </row>
    <row r="548" spans="8:41" x14ac:dyDescent="0.25">
      <c r="H548" s="159"/>
      <c r="I548" s="159"/>
      <c r="J548" s="160"/>
      <c r="K548" s="160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  <c r="AB548" s="158"/>
      <c r="AC548" s="158"/>
      <c r="AD548" s="158"/>
      <c r="AE548" s="158"/>
      <c r="AF548" s="158"/>
      <c r="AG548" s="158"/>
      <c r="AH548" s="158"/>
      <c r="AI548" s="158"/>
      <c r="AJ548" s="158"/>
      <c r="AK548" s="158"/>
      <c r="AL548" s="158"/>
      <c r="AM548" s="158"/>
      <c r="AN548" s="158"/>
      <c r="AO548" s="158"/>
    </row>
    <row r="549" spans="8:41" x14ac:dyDescent="0.25">
      <c r="H549" s="159"/>
      <c r="I549" s="159"/>
      <c r="J549" s="160"/>
      <c r="K549" s="160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  <c r="AB549" s="158"/>
      <c r="AC549" s="158"/>
      <c r="AD549" s="158"/>
      <c r="AE549" s="158"/>
      <c r="AF549" s="158"/>
      <c r="AG549" s="158"/>
      <c r="AH549" s="158"/>
      <c r="AI549" s="158"/>
      <c r="AJ549" s="158"/>
      <c r="AK549" s="158"/>
      <c r="AL549" s="158"/>
      <c r="AM549" s="158"/>
      <c r="AN549" s="158"/>
      <c r="AO549" s="158"/>
    </row>
    <row r="550" spans="8:41" x14ac:dyDescent="0.25">
      <c r="H550" s="159"/>
      <c r="I550" s="159"/>
      <c r="J550" s="160"/>
      <c r="K550" s="160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  <c r="AB550" s="158"/>
      <c r="AC550" s="158"/>
      <c r="AD550" s="158"/>
      <c r="AE550" s="158"/>
      <c r="AF550" s="158"/>
      <c r="AG550" s="158"/>
      <c r="AH550" s="158"/>
      <c r="AI550" s="158"/>
      <c r="AJ550" s="158"/>
      <c r="AK550" s="158"/>
      <c r="AL550" s="158"/>
      <c r="AM550" s="158"/>
      <c r="AN550" s="158"/>
      <c r="AO550" s="158"/>
    </row>
    <row r="551" spans="8:41" x14ac:dyDescent="0.25">
      <c r="H551" s="159"/>
      <c r="I551" s="159"/>
      <c r="J551" s="160"/>
      <c r="K551" s="160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  <c r="AB551" s="158"/>
      <c r="AC551" s="158"/>
      <c r="AD551" s="158"/>
      <c r="AE551" s="158"/>
      <c r="AF551" s="158"/>
      <c r="AG551" s="158"/>
      <c r="AH551" s="158"/>
      <c r="AI551" s="158"/>
      <c r="AJ551" s="158"/>
      <c r="AK551" s="158"/>
      <c r="AL551" s="158"/>
      <c r="AM551" s="158"/>
      <c r="AN551" s="158"/>
      <c r="AO551" s="158"/>
    </row>
    <row r="552" spans="8:41" x14ac:dyDescent="0.25">
      <c r="H552" s="159"/>
      <c r="I552" s="159"/>
      <c r="J552" s="160"/>
      <c r="K552" s="160"/>
      <c r="L552" s="158"/>
      <c r="M552" s="158"/>
      <c r="N552" s="158"/>
      <c r="O552" s="158"/>
      <c r="P552" s="158"/>
      <c r="Q552" s="158"/>
      <c r="R552" s="158"/>
      <c r="S552" s="158"/>
      <c r="T552" s="158"/>
      <c r="U552" s="158"/>
      <c r="V552" s="158"/>
      <c r="W552" s="158"/>
      <c r="X552" s="158"/>
      <c r="Y552" s="158"/>
      <c r="Z552" s="158"/>
      <c r="AA552" s="158"/>
      <c r="AB552" s="158"/>
      <c r="AC552" s="158"/>
      <c r="AD552" s="158"/>
      <c r="AE552" s="158"/>
      <c r="AF552" s="158"/>
      <c r="AG552" s="158"/>
      <c r="AH552" s="158"/>
      <c r="AI552" s="158"/>
      <c r="AJ552" s="158"/>
      <c r="AK552" s="158"/>
      <c r="AL552" s="158"/>
      <c r="AM552" s="158"/>
      <c r="AN552" s="158"/>
      <c r="AO552" s="158"/>
    </row>
    <row r="553" spans="8:41" x14ac:dyDescent="0.25">
      <c r="H553" s="159"/>
      <c r="I553" s="159"/>
      <c r="J553" s="160"/>
      <c r="K553" s="160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  <c r="AB553" s="158"/>
      <c r="AC553" s="158"/>
      <c r="AD553" s="158"/>
      <c r="AE553" s="158"/>
      <c r="AF553" s="158"/>
      <c r="AG553" s="158"/>
      <c r="AH553" s="158"/>
      <c r="AI553" s="158"/>
      <c r="AJ553" s="158"/>
      <c r="AK553" s="158"/>
      <c r="AL553" s="158"/>
      <c r="AM553" s="158"/>
      <c r="AN553" s="158"/>
      <c r="AO553" s="158"/>
    </row>
    <row r="554" spans="8:41" x14ac:dyDescent="0.25">
      <c r="H554" s="159"/>
      <c r="I554" s="159"/>
      <c r="J554" s="160"/>
      <c r="K554" s="160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  <c r="AB554" s="158"/>
      <c r="AC554" s="158"/>
      <c r="AD554" s="158"/>
      <c r="AE554" s="158"/>
      <c r="AF554" s="158"/>
      <c r="AG554" s="158"/>
      <c r="AH554" s="158"/>
      <c r="AI554" s="158"/>
      <c r="AJ554" s="158"/>
      <c r="AK554" s="158"/>
      <c r="AL554" s="158"/>
      <c r="AM554" s="158"/>
      <c r="AN554" s="158"/>
      <c r="AO554" s="158"/>
    </row>
    <row r="555" spans="8:41" x14ac:dyDescent="0.25">
      <c r="H555" s="159"/>
      <c r="I555" s="159"/>
      <c r="J555" s="160"/>
      <c r="K555" s="160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  <c r="AB555" s="158"/>
      <c r="AC555" s="158"/>
      <c r="AD555" s="158"/>
      <c r="AE555" s="158"/>
      <c r="AF555" s="158"/>
      <c r="AG555" s="158"/>
      <c r="AH555" s="158"/>
      <c r="AI555" s="158"/>
      <c r="AJ555" s="158"/>
      <c r="AK555" s="158"/>
      <c r="AL555" s="158"/>
      <c r="AM555" s="158"/>
      <c r="AN555" s="158"/>
      <c r="AO555" s="158"/>
    </row>
    <row r="556" spans="8:41" x14ac:dyDescent="0.25">
      <c r="H556" s="159"/>
      <c r="I556" s="159"/>
      <c r="J556" s="160"/>
      <c r="K556" s="160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  <c r="AB556" s="158"/>
      <c r="AC556" s="158"/>
      <c r="AD556" s="158"/>
      <c r="AE556" s="158"/>
      <c r="AF556" s="158"/>
      <c r="AG556" s="158"/>
      <c r="AH556" s="158"/>
      <c r="AI556" s="158"/>
      <c r="AJ556" s="158"/>
      <c r="AK556" s="158"/>
      <c r="AL556" s="158"/>
      <c r="AM556" s="158"/>
      <c r="AN556" s="158"/>
      <c r="AO556" s="158"/>
    </row>
    <row r="557" spans="8:41" x14ac:dyDescent="0.25">
      <c r="H557" s="159"/>
      <c r="I557" s="159"/>
      <c r="J557" s="160"/>
      <c r="K557" s="160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  <c r="AB557" s="158"/>
      <c r="AC557" s="158"/>
      <c r="AD557" s="158"/>
      <c r="AE557" s="158"/>
      <c r="AF557" s="158"/>
      <c r="AG557" s="158"/>
      <c r="AH557" s="158"/>
      <c r="AI557" s="158"/>
      <c r="AJ557" s="158"/>
      <c r="AK557" s="158"/>
      <c r="AL557" s="158"/>
      <c r="AM557" s="158"/>
      <c r="AN557" s="158"/>
      <c r="AO557" s="158"/>
    </row>
    <row r="558" spans="8:41" x14ac:dyDescent="0.25">
      <c r="H558" s="159"/>
      <c r="I558" s="159"/>
      <c r="J558" s="160"/>
      <c r="K558" s="160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  <c r="AB558" s="158"/>
      <c r="AC558" s="158"/>
      <c r="AD558" s="158"/>
      <c r="AE558" s="158"/>
      <c r="AF558" s="158"/>
      <c r="AG558" s="158"/>
      <c r="AH558" s="158"/>
      <c r="AI558" s="158"/>
      <c r="AJ558" s="158"/>
      <c r="AK558" s="158"/>
      <c r="AL558" s="158"/>
      <c r="AM558" s="158"/>
      <c r="AN558" s="158"/>
      <c r="AO558" s="158"/>
    </row>
    <row r="559" spans="8:41" x14ac:dyDescent="0.25">
      <c r="H559" s="159"/>
      <c r="I559" s="159"/>
      <c r="J559" s="160"/>
      <c r="K559" s="160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  <c r="AB559" s="158"/>
      <c r="AC559" s="158"/>
      <c r="AD559" s="158"/>
      <c r="AE559" s="158"/>
      <c r="AF559" s="158"/>
      <c r="AG559" s="158"/>
      <c r="AH559" s="158"/>
      <c r="AI559" s="158"/>
      <c r="AJ559" s="158"/>
      <c r="AK559" s="158"/>
      <c r="AL559" s="158"/>
      <c r="AM559" s="158"/>
      <c r="AN559" s="158"/>
      <c r="AO559" s="158"/>
    </row>
    <row r="560" spans="8:41" x14ac:dyDescent="0.25">
      <c r="H560" s="159"/>
      <c r="I560" s="159"/>
      <c r="J560" s="160"/>
      <c r="K560" s="160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  <c r="AB560" s="158"/>
      <c r="AC560" s="158"/>
      <c r="AD560" s="158"/>
      <c r="AE560" s="158"/>
      <c r="AF560" s="158"/>
      <c r="AG560" s="158"/>
      <c r="AH560" s="158"/>
      <c r="AI560" s="158"/>
      <c r="AJ560" s="158"/>
      <c r="AK560" s="158"/>
      <c r="AL560" s="158"/>
      <c r="AM560" s="158"/>
      <c r="AN560" s="158"/>
      <c r="AO560" s="158"/>
    </row>
    <row r="561" spans="8:41" x14ac:dyDescent="0.25">
      <c r="H561" s="159"/>
      <c r="I561" s="159"/>
      <c r="J561" s="160"/>
      <c r="K561" s="160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  <c r="AB561" s="158"/>
      <c r="AC561" s="158"/>
      <c r="AD561" s="158"/>
      <c r="AE561" s="158"/>
      <c r="AF561" s="158"/>
      <c r="AG561" s="158"/>
      <c r="AH561" s="158"/>
      <c r="AI561" s="158"/>
      <c r="AJ561" s="158"/>
      <c r="AK561" s="158"/>
      <c r="AL561" s="158"/>
      <c r="AM561" s="158"/>
      <c r="AN561" s="158"/>
      <c r="AO561" s="158"/>
    </row>
    <row r="562" spans="8:41" x14ac:dyDescent="0.25">
      <c r="H562" s="159"/>
      <c r="I562" s="159"/>
      <c r="J562" s="160"/>
      <c r="K562" s="160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  <c r="AB562" s="158"/>
      <c r="AC562" s="158"/>
      <c r="AD562" s="158"/>
      <c r="AE562" s="158"/>
      <c r="AF562" s="158"/>
      <c r="AG562" s="158"/>
      <c r="AH562" s="158"/>
      <c r="AI562" s="158"/>
      <c r="AJ562" s="158"/>
      <c r="AK562" s="158"/>
      <c r="AL562" s="158"/>
      <c r="AM562" s="158"/>
      <c r="AN562" s="158"/>
      <c r="AO562" s="158"/>
    </row>
    <row r="563" spans="8:41" x14ac:dyDescent="0.25">
      <c r="H563" s="159"/>
      <c r="I563" s="159"/>
      <c r="J563" s="160"/>
      <c r="K563" s="160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  <c r="AB563" s="158"/>
      <c r="AC563" s="158"/>
      <c r="AD563" s="158"/>
      <c r="AE563" s="158"/>
      <c r="AF563" s="158"/>
      <c r="AG563" s="158"/>
      <c r="AH563" s="158"/>
      <c r="AI563" s="158"/>
      <c r="AJ563" s="158"/>
      <c r="AK563" s="158"/>
      <c r="AL563" s="158"/>
      <c r="AM563" s="158"/>
      <c r="AN563" s="158"/>
      <c r="AO563" s="158"/>
    </row>
    <row r="564" spans="8:41" x14ac:dyDescent="0.25">
      <c r="H564" s="159"/>
      <c r="I564" s="159"/>
      <c r="J564" s="160"/>
      <c r="K564" s="160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  <c r="AB564" s="158"/>
      <c r="AC564" s="158"/>
      <c r="AD564" s="158"/>
      <c r="AE564" s="158"/>
      <c r="AF564" s="158"/>
      <c r="AG564" s="158"/>
      <c r="AH564" s="158"/>
      <c r="AI564" s="158"/>
      <c r="AJ564" s="158"/>
      <c r="AK564" s="158"/>
      <c r="AL564" s="158"/>
      <c r="AM564" s="158"/>
      <c r="AN564" s="158"/>
      <c r="AO564" s="158"/>
    </row>
    <row r="565" spans="8:41" x14ac:dyDescent="0.25">
      <c r="H565" s="159"/>
      <c r="I565" s="159"/>
      <c r="J565" s="160"/>
      <c r="K565" s="160"/>
      <c r="L565" s="158"/>
      <c r="M565" s="158"/>
      <c r="N565" s="158"/>
      <c r="O565" s="158"/>
      <c r="P565" s="158"/>
      <c r="Q565" s="158"/>
      <c r="R565" s="158"/>
      <c r="S565" s="158"/>
      <c r="T565" s="158"/>
      <c r="U565" s="158"/>
      <c r="V565" s="158"/>
      <c r="W565" s="158"/>
      <c r="X565" s="158"/>
      <c r="Y565" s="158"/>
      <c r="Z565" s="158"/>
      <c r="AA565" s="158"/>
      <c r="AB565" s="158"/>
      <c r="AC565" s="158"/>
      <c r="AD565" s="158"/>
      <c r="AE565" s="158"/>
      <c r="AF565" s="158"/>
      <c r="AG565" s="158"/>
      <c r="AH565" s="158"/>
      <c r="AI565" s="158"/>
      <c r="AJ565" s="158"/>
      <c r="AK565" s="158"/>
      <c r="AL565" s="158"/>
      <c r="AM565" s="158"/>
      <c r="AN565" s="158"/>
      <c r="AO565" s="158"/>
    </row>
    <row r="566" spans="8:41" x14ac:dyDescent="0.25">
      <c r="H566" s="159"/>
      <c r="I566" s="159"/>
      <c r="J566" s="160"/>
      <c r="K566" s="160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  <c r="AB566" s="158"/>
      <c r="AC566" s="158"/>
      <c r="AD566" s="158"/>
      <c r="AE566" s="158"/>
      <c r="AF566" s="158"/>
      <c r="AG566" s="158"/>
      <c r="AH566" s="158"/>
      <c r="AI566" s="158"/>
      <c r="AJ566" s="158"/>
      <c r="AK566" s="158"/>
      <c r="AL566" s="158"/>
      <c r="AM566" s="158"/>
      <c r="AN566" s="158"/>
      <c r="AO566" s="158"/>
    </row>
    <row r="567" spans="8:41" x14ac:dyDescent="0.25">
      <c r="H567" s="159"/>
      <c r="I567" s="159"/>
      <c r="J567" s="160"/>
      <c r="K567" s="160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  <c r="AB567" s="158"/>
      <c r="AC567" s="158"/>
      <c r="AD567" s="158"/>
      <c r="AE567" s="158"/>
      <c r="AF567" s="158"/>
      <c r="AG567" s="158"/>
      <c r="AH567" s="158"/>
      <c r="AI567" s="158"/>
      <c r="AJ567" s="158"/>
      <c r="AK567" s="158"/>
      <c r="AL567" s="158"/>
      <c r="AM567" s="158"/>
      <c r="AN567" s="158"/>
      <c r="AO567" s="158"/>
    </row>
    <row r="568" spans="8:41" x14ac:dyDescent="0.25">
      <c r="H568" s="159"/>
      <c r="I568" s="159"/>
      <c r="J568" s="160"/>
      <c r="K568" s="160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  <c r="AB568" s="158"/>
      <c r="AC568" s="158"/>
      <c r="AD568" s="158"/>
      <c r="AE568" s="158"/>
      <c r="AF568" s="158"/>
      <c r="AG568" s="158"/>
      <c r="AH568" s="158"/>
      <c r="AI568" s="158"/>
      <c r="AJ568" s="158"/>
      <c r="AK568" s="158"/>
      <c r="AL568" s="158"/>
      <c r="AM568" s="158"/>
      <c r="AN568" s="158"/>
      <c r="AO568" s="158"/>
    </row>
    <row r="569" spans="8:41" x14ac:dyDescent="0.25">
      <c r="H569" s="159"/>
      <c r="I569" s="159"/>
      <c r="J569" s="160"/>
      <c r="K569" s="160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  <c r="AB569" s="158"/>
      <c r="AC569" s="158"/>
      <c r="AD569" s="158"/>
      <c r="AE569" s="158"/>
      <c r="AF569" s="158"/>
      <c r="AG569" s="158"/>
      <c r="AH569" s="158"/>
      <c r="AI569" s="158"/>
      <c r="AJ569" s="158"/>
      <c r="AK569" s="158"/>
      <c r="AL569" s="158"/>
      <c r="AM569" s="158"/>
      <c r="AN569" s="158"/>
      <c r="AO569" s="158"/>
    </row>
    <row r="570" spans="8:41" x14ac:dyDescent="0.25">
      <c r="H570" s="159"/>
      <c r="I570" s="159"/>
      <c r="J570" s="160"/>
      <c r="K570" s="160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  <c r="AB570" s="158"/>
      <c r="AC570" s="158"/>
      <c r="AD570" s="158"/>
      <c r="AE570" s="158"/>
      <c r="AF570" s="158"/>
      <c r="AG570" s="158"/>
      <c r="AH570" s="158"/>
      <c r="AI570" s="158"/>
      <c r="AJ570" s="158"/>
      <c r="AK570" s="158"/>
      <c r="AL570" s="158"/>
      <c r="AM570" s="158"/>
      <c r="AN570" s="158"/>
      <c r="AO570" s="158"/>
    </row>
    <row r="571" spans="8:41" x14ac:dyDescent="0.25">
      <c r="H571" s="159"/>
      <c r="I571" s="159"/>
      <c r="J571" s="160"/>
      <c r="K571" s="160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  <c r="AB571" s="158"/>
      <c r="AC571" s="158"/>
      <c r="AD571" s="158"/>
      <c r="AE571" s="158"/>
      <c r="AF571" s="158"/>
      <c r="AG571" s="158"/>
      <c r="AH571" s="158"/>
      <c r="AI571" s="158"/>
      <c r="AJ571" s="158"/>
      <c r="AK571" s="158"/>
      <c r="AL571" s="158"/>
      <c r="AM571" s="158"/>
      <c r="AN571" s="158"/>
      <c r="AO571" s="158"/>
    </row>
    <row r="572" spans="8:41" x14ac:dyDescent="0.25">
      <c r="H572" s="159"/>
      <c r="I572" s="159"/>
      <c r="J572" s="160"/>
      <c r="K572" s="160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  <c r="AB572" s="158"/>
      <c r="AC572" s="158"/>
      <c r="AD572" s="158"/>
      <c r="AE572" s="158"/>
      <c r="AF572" s="158"/>
      <c r="AG572" s="158"/>
      <c r="AH572" s="158"/>
      <c r="AI572" s="158"/>
      <c r="AJ572" s="158"/>
      <c r="AK572" s="158"/>
      <c r="AL572" s="158"/>
      <c r="AM572" s="158"/>
      <c r="AN572" s="158"/>
      <c r="AO572" s="158"/>
    </row>
    <row r="573" spans="8:41" x14ac:dyDescent="0.25">
      <c r="H573" s="159"/>
      <c r="I573" s="159"/>
      <c r="J573" s="160"/>
      <c r="K573" s="160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  <c r="AB573" s="158"/>
      <c r="AC573" s="158"/>
      <c r="AD573" s="158"/>
      <c r="AE573" s="158"/>
      <c r="AF573" s="158"/>
      <c r="AG573" s="158"/>
      <c r="AH573" s="158"/>
      <c r="AI573" s="158"/>
      <c r="AJ573" s="158"/>
      <c r="AK573" s="158"/>
      <c r="AL573" s="158"/>
      <c r="AM573" s="158"/>
      <c r="AN573" s="158"/>
      <c r="AO573" s="158"/>
    </row>
    <row r="574" spans="8:41" x14ac:dyDescent="0.25">
      <c r="H574" s="159"/>
      <c r="I574" s="159"/>
      <c r="J574" s="160"/>
      <c r="K574" s="160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  <c r="AB574" s="158"/>
      <c r="AC574" s="158"/>
      <c r="AD574" s="158"/>
      <c r="AE574" s="158"/>
      <c r="AF574" s="158"/>
      <c r="AG574" s="158"/>
      <c r="AH574" s="158"/>
      <c r="AI574" s="158"/>
      <c r="AJ574" s="158"/>
      <c r="AK574" s="158"/>
      <c r="AL574" s="158"/>
      <c r="AM574" s="158"/>
      <c r="AN574" s="158"/>
      <c r="AO574" s="158"/>
    </row>
    <row r="575" spans="8:41" x14ac:dyDescent="0.25">
      <c r="H575" s="159"/>
      <c r="I575" s="159"/>
      <c r="J575" s="160"/>
      <c r="K575" s="160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  <c r="AB575" s="158"/>
      <c r="AC575" s="158"/>
      <c r="AD575" s="158"/>
      <c r="AE575" s="158"/>
      <c r="AF575" s="158"/>
      <c r="AG575" s="158"/>
      <c r="AH575" s="158"/>
      <c r="AI575" s="158"/>
      <c r="AJ575" s="158"/>
      <c r="AK575" s="158"/>
      <c r="AL575" s="158"/>
      <c r="AM575" s="158"/>
      <c r="AN575" s="158"/>
      <c r="AO575" s="158"/>
    </row>
    <row r="576" spans="8:41" x14ac:dyDescent="0.25">
      <c r="H576" s="159"/>
      <c r="I576" s="159"/>
      <c r="J576" s="160"/>
      <c r="K576" s="160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  <c r="AB576" s="158"/>
      <c r="AC576" s="158"/>
      <c r="AD576" s="158"/>
      <c r="AE576" s="158"/>
      <c r="AF576" s="158"/>
      <c r="AG576" s="158"/>
      <c r="AH576" s="158"/>
      <c r="AI576" s="158"/>
      <c r="AJ576" s="158"/>
      <c r="AK576" s="158"/>
      <c r="AL576" s="158"/>
      <c r="AM576" s="158"/>
      <c r="AN576" s="158"/>
      <c r="AO576" s="158"/>
    </row>
    <row r="577" spans="8:41" x14ac:dyDescent="0.25">
      <c r="H577" s="159"/>
      <c r="I577" s="159"/>
      <c r="J577" s="160"/>
      <c r="K577" s="160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  <c r="AB577" s="158"/>
      <c r="AC577" s="158"/>
      <c r="AD577" s="158"/>
      <c r="AE577" s="158"/>
      <c r="AF577" s="158"/>
      <c r="AG577" s="158"/>
      <c r="AH577" s="158"/>
      <c r="AI577" s="158"/>
      <c r="AJ577" s="158"/>
      <c r="AK577" s="158"/>
      <c r="AL577" s="158"/>
      <c r="AM577" s="158"/>
      <c r="AN577" s="158"/>
      <c r="AO577" s="158"/>
    </row>
    <row r="578" spans="8:41" x14ac:dyDescent="0.25">
      <c r="H578" s="159"/>
      <c r="I578" s="159"/>
      <c r="J578" s="160"/>
      <c r="K578" s="160"/>
      <c r="L578" s="158"/>
      <c r="M578" s="158"/>
      <c r="N578" s="158"/>
      <c r="O578" s="158"/>
      <c r="P578" s="158"/>
      <c r="Q578" s="158"/>
      <c r="R578" s="158"/>
      <c r="S578" s="158"/>
      <c r="T578" s="158"/>
      <c r="U578" s="158"/>
      <c r="V578" s="158"/>
      <c r="W578" s="158"/>
      <c r="X578" s="158"/>
      <c r="Y578" s="158"/>
      <c r="Z578" s="158"/>
      <c r="AA578" s="158"/>
      <c r="AB578" s="158"/>
      <c r="AC578" s="158"/>
      <c r="AD578" s="158"/>
      <c r="AE578" s="158"/>
      <c r="AF578" s="158"/>
      <c r="AG578" s="158"/>
      <c r="AH578" s="158"/>
      <c r="AI578" s="158"/>
      <c r="AJ578" s="158"/>
      <c r="AK578" s="158"/>
      <c r="AL578" s="158"/>
      <c r="AM578" s="158"/>
      <c r="AN578" s="158"/>
      <c r="AO578" s="158"/>
    </row>
    <row r="579" spans="8:41" x14ac:dyDescent="0.25">
      <c r="H579" s="159"/>
      <c r="I579" s="159"/>
      <c r="J579" s="160"/>
      <c r="K579" s="160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  <c r="AB579" s="158"/>
      <c r="AC579" s="158"/>
      <c r="AD579" s="158"/>
      <c r="AE579" s="158"/>
      <c r="AF579" s="158"/>
      <c r="AG579" s="158"/>
      <c r="AH579" s="158"/>
      <c r="AI579" s="158"/>
      <c r="AJ579" s="158"/>
      <c r="AK579" s="158"/>
      <c r="AL579" s="158"/>
      <c r="AM579" s="158"/>
      <c r="AN579" s="158"/>
      <c r="AO579" s="158"/>
    </row>
    <row r="580" spans="8:41" x14ac:dyDescent="0.25">
      <c r="H580" s="159"/>
      <c r="I580" s="159"/>
      <c r="J580" s="160"/>
      <c r="K580" s="160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  <c r="AB580" s="158"/>
      <c r="AC580" s="158"/>
      <c r="AD580" s="158"/>
      <c r="AE580" s="158"/>
      <c r="AF580" s="158"/>
      <c r="AG580" s="158"/>
      <c r="AH580" s="158"/>
      <c r="AI580" s="158"/>
      <c r="AJ580" s="158"/>
      <c r="AK580" s="158"/>
      <c r="AL580" s="158"/>
      <c r="AM580" s="158"/>
      <c r="AN580" s="158"/>
      <c r="AO580" s="158"/>
    </row>
    <row r="581" spans="8:41" x14ac:dyDescent="0.25">
      <c r="H581" s="159"/>
      <c r="I581" s="159"/>
      <c r="J581" s="160"/>
      <c r="K581" s="160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  <c r="AB581" s="158"/>
      <c r="AC581" s="158"/>
      <c r="AD581" s="158"/>
      <c r="AE581" s="158"/>
      <c r="AF581" s="158"/>
      <c r="AG581" s="158"/>
      <c r="AH581" s="158"/>
      <c r="AI581" s="158"/>
      <c r="AJ581" s="158"/>
      <c r="AK581" s="158"/>
      <c r="AL581" s="158"/>
      <c r="AM581" s="158"/>
      <c r="AN581" s="158"/>
      <c r="AO581" s="158"/>
    </row>
    <row r="582" spans="8:41" x14ac:dyDescent="0.25">
      <c r="H582" s="159"/>
      <c r="I582" s="159"/>
      <c r="J582" s="160"/>
      <c r="K582" s="160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  <c r="AB582" s="158"/>
      <c r="AC582" s="158"/>
      <c r="AD582" s="158"/>
      <c r="AE582" s="158"/>
      <c r="AF582" s="158"/>
      <c r="AG582" s="158"/>
      <c r="AH582" s="158"/>
      <c r="AI582" s="158"/>
      <c r="AJ582" s="158"/>
      <c r="AK582" s="158"/>
      <c r="AL582" s="158"/>
      <c r="AM582" s="158"/>
      <c r="AN582" s="158"/>
      <c r="AO582" s="158"/>
    </row>
    <row r="583" spans="8:41" x14ac:dyDescent="0.25">
      <c r="H583" s="159"/>
      <c r="I583" s="159"/>
      <c r="J583" s="160"/>
      <c r="K583" s="160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  <c r="AB583" s="158"/>
      <c r="AC583" s="158"/>
      <c r="AD583" s="158"/>
      <c r="AE583" s="158"/>
      <c r="AF583" s="158"/>
      <c r="AG583" s="158"/>
      <c r="AH583" s="158"/>
      <c r="AI583" s="158"/>
      <c r="AJ583" s="158"/>
      <c r="AK583" s="158"/>
      <c r="AL583" s="158"/>
      <c r="AM583" s="158"/>
      <c r="AN583" s="158"/>
      <c r="AO583" s="158"/>
    </row>
    <row r="584" spans="8:41" x14ac:dyDescent="0.25">
      <c r="H584" s="159"/>
      <c r="I584" s="159"/>
      <c r="J584" s="160"/>
      <c r="K584" s="160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  <c r="AB584" s="158"/>
      <c r="AC584" s="158"/>
      <c r="AD584" s="158"/>
      <c r="AE584" s="158"/>
      <c r="AF584" s="158"/>
      <c r="AG584" s="158"/>
      <c r="AH584" s="158"/>
      <c r="AI584" s="158"/>
      <c r="AJ584" s="158"/>
      <c r="AK584" s="158"/>
      <c r="AL584" s="158"/>
      <c r="AM584" s="158"/>
      <c r="AN584" s="158"/>
      <c r="AO584" s="158"/>
    </row>
    <row r="585" spans="8:41" x14ac:dyDescent="0.25">
      <c r="H585" s="159"/>
      <c r="I585" s="159"/>
      <c r="J585" s="160"/>
      <c r="K585" s="160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  <c r="AB585" s="158"/>
      <c r="AC585" s="158"/>
      <c r="AD585" s="158"/>
      <c r="AE585" s="158"/>
      <c r="AF585" s="158"/>
      <c r="AG585" s="158"/>
      <c r="AH585" s="158"/>
      <c r="AI585" s="158"/>
      <c r="AJ585" s="158"/>
      <c r="AK585" s="158"/>
      <c r="AL585" s="158"/>
      <c r="AM585" s="158"/>
      <c r="AN585" s="158"/>
      <c r="AO585" s="158"/>
    </row>
    <row r="586" spans="8:41" x14ac:dyDescent="0.25">
      <c r="H586" s="159"/>
      <c r="I586" s="159"/>
      <c r="J586" s="160"/>
      <c r="K586" s="160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  <c r="AB586" s="158"/>
      <c r="AC586" s="158"/>
      <c r="AD586" s="158"/>
      <c r="AE586" s="158"/>
      <c r="AF586" s="158"/>
      <c r="AG586" s="158"/>
      <c r="AH586" s="158"/>
      <c r="AI586" s="158"/>
      <c r="AJ586" s="158"/>
      <c r="AK586" s="158"/>
      <c r="AL586" s="158"/>
      <c r="AM586" s="158"/>
      <c r="AN586" s="158"/>
      <c r="AO586" s="158"/>
    </row>
    <row r="587" spans="8:41" x14ac:dyDescent="0.25">
      <c r="H587" s="159"/>
      <c r="I587" s="159"/>
      <c r="J587" s="160"/>
      <c r="K587" s="160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  <c r="AB587" s="158"/>
      <c r="AC587" s="158"/>
      <c r="AD587" s="158"/>
      <c r="AE587" s="158"/>
      <c r="AF587" s="158"/>
      <c r="AG587" s="158"/>
      <c r="AH587" s="158"/>
      <c r="AI587" s="158"/>
      <c r="AJ587" s="158"/>
      <c r="AK587" s="158"/>
      <c r="AL587" s="158"/>
      <c r="AM587" s="158"/>
      <c r="AN587" s="158"/>
      <c r="AO587" s="158"/>
    </row>
    <row r="588" spans="8:41" x14ac:dyDescent="0.25">
      <c r="H588" s="159"/>
      <c r="I588" s="159"/>
      <c r="J588" s="160"/>
      <c r="K588" s="160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  <c r="AB588" s="158"/>
      <c r="AC588" s="158"/>
      <c r="AD588" s="158"/>
      <c r="AE588" s="158"/>
      <c r="AF588" s="158"/>
      <c r="AG588" s="158"/>
      <c r="AH588" s="158"/>
      <c r="AI588" s="158"/>
      <c r="AJ588" s="158"/>
      <c r="AK588" s="158"/>
      <c r="AL588" s="158"/>
      <c r="AM588" s="158"/>
      <c r="AN588" s="158"/>
      <c r="AO588" s="158"/>
    </row>
    <row r="589" spans="8:41" x14ac:dyDescent="0.25">
      <c r="H589" s="159"/>
      <c r="I589" s="159"/>
      <c r="J589" s="160"/>
      <c r="K589" s="160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  <c r="AB589" s="158"/>
      <c r="AC589" s="158"/>
      <c r="AD589" s="158"/>
      <c r="AE589" s="158"/>
      <c r="AF589" s="158"/>
      <c r="AG589" s="158"/>
      <c r="AH589" s="158"/>
      <c r="AI589" s="158"/>
      <c r="AJ589" s="158"/>
      <c r="AK589" s="158"/>
      <c r="AL589" s="158"/>
      <c r="AM589" s="158"/>
      <c r="AN589" s="158"/>
      <c r="AO589" s="158"/>
    </row>
    <row r="590" spans="8:41" x14ac:dyDescent="0.25">
      <c r="H590" s="159"/>
      <c r="I590" s="159"/>
      <c r="J590" s="160"/>
      <c r="K590" s="160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  <c r="AB590" s="158"/>
      <c r="AC590" s="158"/>
      <c r="AD590" s="158"/>
      <c r="AE590" s="158"/>
      <c r="AF590" s="158"/>
      <c r="AG590" s="158"/>
      <c r="AH590" s="158"/>
      <c r="AI590" s="158"/>
      <c r="AJ590" s="158"/>
      <c r="AK590" s="158"/>
      <c r="AL590" s="158"/>
      <c r="AM590" s="158"/>
      <c r="AN590" s="158"/>
      <c r="AO590" s="158"/>
    </row>
    <row r="591" spans="8:41" x14ac:dyDescent="0.25">
      <c r="H591" s="159"/>
      <c r="I591" s="159"/>
      <c r="J591" s="160"/>
      <c r="K591" s="160"/>
      <c r="L591" s="158"/>
      <c r="M591" s="158"/>
      <c r="N591" s="158"/>
      <c r="O591" s="158"/>
      <c r="P591" s="158"/>
      <c r="Q591" s="158"/>
      <c r="R591" s="158"/>
      <c r="S591" s="158"/>
      <c r="T591" s="158"/>
      <c r="U591" s="158"/>
      <c r="V591" s="158"/>
      <c r="W591" s="158"/>
      <c r="X591" s="158"/>
      <c r="Y591" s="158"/>
      <c r="Z591" s="158"/>
      <c r="AA591" s="158"/>
      <c r="AB591" s="158"/>
      <c r="AC591" s="158"/>
      <c r="AD591" s="158"/>
      <c r="AE591" s="158"/>
      <c r="AF591" s="158"/>
      <c r="AG591" s="158"/>
      <c r="AH591" s="158"/>
      <c r="AI591" s="158"/>
      <c r="AJ591" s="158"/>
      <c r="AK591" s="158"/>
      <c r="AL591" s="158"/>
      <c r="AM591" s="158"/>
      <c r="AN591" s="158"/>
      <c r="AO591" s="158"/>
    </row>
    <row r="592" spans="8:41" x14ac:dyDescent="0.25">
      <c r="H592" s="159"/>
      <c r="I592" s="159"/>
      <c r="J592" s="160"/>
      <c r="K592" s="160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  <c r="AB592" s="158"/>
      <c r="AC592" s="158"/>
      <c r="AD592" s="158"/>
      <c r="AE592" s="158"/>
      <c r="AF592" s="158"/>
      <c r="AG592" s="158"/>
      <c r="AH592" s="158"/>
      <c r="AI592" s="158"/>
      <c r="AJ592" s="158"/>
      <c r="AK592" s="158"/>
      <c r="AL592" s="158"/>
      <c r="AM592" s="158"/>
      <c r="AN592" s="158"/>
      <c r="AO592" s="158"/>
    </row>
    <row r="593" spans="8:41" x14ac:dyDescent="0.25">
      <c r="H593" s="159"/>
      <c r="I593" s="159"/>
      <c r="J593" s="160"/>
      <c r="K593" s="160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  <c r="AB593" s="158"/>
      <c r="AC593" s="158"/>
      <c r="AD593" s="158"/>
      <c r="AE593" s="158"/>
      <c r="AF593" s="158"/>
      <c r="AG593" s="158"/>
      <c r="AH593" s="158"/>
      <c r="AI593" s="158"/>
      <c r="AJ593" s="158"/>
      <c r="AK593" s="158"/>
      <c r="AL593" s="158"/>
      <c r="AM593" s="158"/>
      <c r="AN593" s="158"/>
      <c r="AO593" s="158"/>
    </row>
    <row r="594" spans="8:41" x14ac:dyDescent="0.25">
      <c r="H594" s="159"/>
      <c r="I594" s="159"/>
      <c r="J594" s="160"/>
      <c r="K594" s="160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  <c r="AB594" s="158"/>
      <c r="AC594" s="158"/>
      <c r="AD594" s="158"/>
      <c r="AE594" s="158"/>
      <c r="AF594" s="158"/>
      <c r="AG594" s="158"/>
      <c r="AH594" s="158"/>
      <c r="AI594" s="158"/>
      <c r="AJ594" s="158"/>
      <c r="AK594" s="158"/>
      <c r="AL594" s="158"/>
      <c r="AM594" s="158"/>
      <c r="AN594" s="158"/>
      <c r="AO594" s="158"/>
    </row>
    <row r="595" spans="8:41" x14ac:dyDescent="0.25">
      <c r="H595" s="159"/>
      <c r="I595" s="159"/>
      <c r="J595" s="160"/>
      <c r="K595" s="160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  <c r="AB595" s="158"/>
      <c r="AC595" s="158"/>
      <c r="AD595" s="158"/>
      <c r="AE595" s="158"/>
      <c r="AF595" s="158"/>
      <c r="AG595" s="158"/>
      <c r="AH595" s="158"/>
      <c r="AI595" s="158"/>
      <c r="AJ595" s="158"/>
      <c r="AK595" s="158"/>
      <c r="AL595" s="158"/>
      <c r="AM595" s="158"/>
      <c r="AN595" s="158"/>
      <c r="AO595" s="158"/>
    </row>
    <row r="596" spans="8:41" x14ac:dyDescent="0.25">
      <c r="H596" s="159"/>
      <c r="I596" s="159"/>
      <c r="J596" s="160"/>
      <c r="K596" s="160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  <c r="AB596" s="158"/>
      <c r="AC596" s="158"/>
      <c r="AD596" s="158"/>
      <c r="AE596" s="158"/>
      <c r="AF596" s="158"/>
      <c r="AG596" s="158"/>
      <c r="AH596" s="158"/>
      <c r="AI596" s="158"/>
      <c r="AJ596" s="158"/>
      <c r="AK596" s="158"/>
      <c r="AL596" s="158"/>
      <c r="AM596" s="158"/>
      <c r="AN596" s="158"/>
      <c r="AO596" s="158"/>
    </row>
    <row r="597" spans="8:41" x14ac:dyDescent="0.25">
      <c r="H597" s="159"/>
      <c r="I597" s="159"/>
      <c r="J597" s="160"/>
      <c r="K597" s="160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  <c r="AB597" s="158"/>
      <c r="AC597" s="158"/>
      <c r="AD597" s="158"/>
      <c r="AE597" s="158"/>
      <c r="AF597" s="158"/>
      <c r="AG597" s="158"/>
      <c r="AH597" s="158"/>
      <c r="AI597" s="158"/>
      <c r="AJ597" s="158"/>
      <c r="AK597" s="158"/>
      <c r="AL597" s="158"/>
      <c r="AM597" s="158"/>
      <c r="AN597" s="158"/>
      <c r="AO597" s="158"/>
    </row>
    <row r="598" spans="8:41" x14ac:dyDescent="0.25">
      <c r="H598" s="159"/>
      <c r="I598" s="159"/>
      <c r="J598" s="160"/>
      <c r="K598" s="160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  <c r="AB598" s="158"/>
      <c r="AC598" s="158"/>
      <c r="AD598" s="158"/>
      <c r="AE598" s="158"/>
      <c r="AF598" s="158"/>
      <c r="AG598" s="158"/>
      <c r="AH598" s="158"/>
      <c r="AI598" s="158"/>
      <c r="AJ598" s="158"/>
      <c r="AK598" s="158"/>
      <c r="AL598" s="158"/>
      <c r="AM598" s="158"/>
      <c r="AN598" s="158"/>
      <c r="AO598" s="158"/>
    </row>
    <row r="599" spans="8:41" x14ac:dyDescent="0.25">
      <c r="H599" s="159"/>
      <c r="I599" s="159"/>
      <c r="J599" s="160"/>
      <c r="K599" s="160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  <c r="AB599" s="158"/>
      <c r="AC599" s="158"/>
      <c r="AD599" s="158"/>
      <c r="AE599" s="158"/>
      <c r="AF599" s="158"/>
      <c r="AG599" s="158"/>
      <c r="AH599" s="158"/>
      <c r="AI599" s="158"/>
      <c r="AJ599" s="158"/>
      <c r="AK599" s="158"/>
      <c r="AL599" s="158"/>
      <c r="AM599" s="158"/>
      <c r="AN599" s="158"/>
      <c r="AO599" s="158"/>
    </row>
    <row r="600" spans="8:41" x14ac:dyDescent="0.25">
      <c r="H600" s="159"/>
      <c r="I600" s="159"/>
      <c r="J600" s="160"/>
      <c r="K600" s="160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  <c r="AB600" s="158"/>
      <c r="AC600" s="158"/>
      <c r="AD600" s="158"/>
      <c r="AE600" s="158"/>
      <c r="AF600" s="158"/>
      <c r="AG600" s="158"/>
      <c r="AH600" s="158"/>
      <c r="AI600" s="158"/>
      <c r="AJ600" s="158"/>
      <c r="AK600" s="158"/>
      <c r="AL600" s="158"/>
      <c r="AM600" s="158"/>
      <c r="AN600" s="158"/>
      <c r="AO600" s="158"/>
    </row>
    <row r="601" spans="8:41" x14ac:dyDescent="0.25">
      <c r="H601" s="159"/>
      <c r="I601" s="159"/>
      <c r="J601" s="160"/>
      <c r="K601" s="160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  <c r="AB601" s="158"/>
      <c r="AC601" s="158"/>
      <c r="AD601" s="158"/>
      <c r="AE601" s="158"/>
      <c r="AF601" s="158"/>
      <c r="AG601" s="158"/>
      <c r="AH601" s="158"/>
      <c r="AI601" s="158"/>
      <c r="AJ601" s="158"/>
      <c r="AK601" s="158"/>
      <c r="AL601" s="158"/>
      <c r="AM601" s="158"/>
      <c r="AN601" s="158"/>
      <c r="AO601" s="158"/>
    </row>
    <row r="602" spans="8:41" x14ac:dyDescent="0.25">
      <c r="H602" s="159"/>
      <c r="I602" s="159"/>
      <c r="J602" s="160"/>
      <c r="K602" s="160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  <c r="AB602" s="158"/>
      <c r="AC602" s="158"/>
      <c r="AD602" s="158"/>
      <c r="AE602" s="158"/>
      <c r="AF602" s="158"/>
      <c r="AG602" s="158"/>
      <c r="AH602" s="158"/>
      <c r="AI602" s="158"/>
      <c r="AJ602" s="158"/>
      <c r="AK602" s="158"/>
      <c r="AL602" s="158"/>
      <c r="AM602" s="158"/>
      <c r="AN602" s="158"/>
      <c r="AO602" s="158"/>
    </row>
    <row r="603" spans="8:41" x14ac:dyDescent="0.25">
      <c r="H603" s="159"/>
      <c r="I603" s="159"/>
      <c r="J603" s="160"/>
      <c r="K603" s="160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  <c r="AB603" s="158"/>
      <c r="AC603" s="158"/>
      <c r="AD603" s="158"/>
      <c r="AE603" s="158"/>
      <c r="AF603" s="158"/>
      <c r="AG603" s="158"/>
      <c r="AH603" s="158"/>
      <c r="AI603" s="158"/>
      <c r="AJ603" s="158"/>
      <c r="AK603" s="158"/>
      <c r="AL603" s="158"/>
      <c r="AM603" s="158"/>
      <c r="AN603" s="158"/>
      <c r="AO603" s="158"/>
    </row>
    <row r="604" spans="8:41" x14ac:dyDescent="0.25">
      <c r="H604" s="159"/>
      <c r="I604" s="159"/>
      <c r="J604" s="160"/>
      <c r="K604" s="160"/>
      <c r="L604" s="158"/>
      <c r="M604" s="158"/>
      <c r="N604" s="158"/>
      <c r="O604" s="158"/>
      <c r="P604" s="158"/>
      <c r="Q604" s="158"/>
      <c r="R604" s="158"/>
      <c r="S604" s="158"/>
      <c r="T604" s="158"/>
      <c r="U604" s="158"/>
      <c r="V604" s="158"/>
      <c r="W604" s="158"/>
      <c r="X604" s="158"/>
      <c r="Y604" s="158"/>
      <c r="Z604" s="158"/>
      <c r="AA604" s="158"/>
      <c r="AB604" s="158"/>
      <c r="AC604" s="158"/>
      <c r="AD604" s="158"/>
      <c r="AE604" s="158"/>
      <c r="AF604" s="158"/>
      <c r="AG604" s="158"/>
      <c r="AH604" s="158"/>
      <c r="AI604" s="158"/>
      <c r="AJ604" s="158"/>
      <c r="AK604" s="158"/>
      <c r="AL604" s="158"/>
      <c r="AM604" s="158"/>
      <c r="AN604" s="158"/>
      <c r="AO604" s="158"/>
    </row>
    <row r="605" spans="8:41" x14ac:dyDescent="0.25">
      <c r="H605" s="159"/>
      <c r="I605" s="159"/>
      <c r="J605" s="160"/>
      <c r="K605" s="160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</row>
    <row r="606" spans="8:41" x14ac:dyDescent="0.25">
      <c r="H606" s="159"/>
      <c r="I606" s="159"/>
      <c r="J606" s="160"/>
      <c r="K606" s="160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</row>
    <row r="607" spans="8:41" x14ac:dyDescent="0.25">
      <c r="H607" s="159"/>
      <c r="I607" s="159"/>
      <c r="J607" s="160"/>
      <c r="K607" s="160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</row>
    <row r="608" spans="8:41" x14ac:dyDescent="0.25">
      <c r="H608" s="159"/>
      <c r="I608" s="159"/>
      <c r="J608" s="160"/>
      <c r="K608" s="160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</row>
    <row r="609" spans="8:41" x14ac:dyDescent="0.25">
      <c r="H609" s="159"/>
      <c r="I609" s="159"/>
      <c r="J609" s="160"/>
      <c r="K609" s="160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</row>
    <row r="610" spans="8:41" x14ac:dyDescent="0.25">
      <c r="H610" s="159"/>
      <c r="I610" s="159"/>
      <c r="J610" s="160"/>
      <c r="K610" s="160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</row>
    <row r="611" spans="8:41" x14ac:dyDescent="0.25">
      <c r="H611" s="159"/>
      <c r="I611" s="159"/>
      <c r="J611" s="160"/>
      <c r="K611" s="160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</row>
    <row r="612" spans="8:41" x14ac:dyDescent="0.25">
      <c r="H612" s="159"/>
      <c r="I612" s="159"/>
      <c r="J612" s="160"/>
      <c r="K612" s="160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</row>
    <row r="613" spans="8:41" x14ac:dyDescent="0.25">
      <c r="H613" s="159"/>
      <c r="I613" s="159"/>
      <c r="J613" s="160"/>
      <c r="K613" s="160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</row>
    <row r="614" spans="8:41" x14ac:dyDescent="0.25">
      <c r="H614" s="159"/>
      <c r="I614" s="159"/>
      <c r="J614" s="160"/>
      <c r="K614" s="160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</row>
    <row r="615" spans="8:41" x14ac:dyDescent="0.25">
      <c r="H615" s="159"/>
      <c r="I615" s="159"/>
      <c r="J615" s="160"/>
      <c r="K615" s="160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</row>
    <row r="616" spans="8:41" x14ac:dyDescent="0.25">
      <c r="H616" s="159"/>
      <c r="I616" s="159"/>
      <c r="J616" s="160"/>
      <c r="K616" s="160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</row>
    <row r="617" spans="8:41" x14ac:dyDescent="0.25">
      <c r="H617" s="159"/>
      <c r="I617" s="159"/>
      <c r="J617" s="160"/>
      <c r="K617" s="160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</row>
    <row r="618" spans="8:41" x14ac:dyDescent="0.25">
      <c r="H618" s="159"/>
      <c r="I618" s="159"/>
      <c r="J618" s="160"/>
      <c r="K618" s="160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</row>
    <row r="619" spans="8:41" x14ac:dyDescent="0.25">
      <c r="H619" s="159"/>
      <c r="I619" s="159"/>
      <c r="J619" s="160"/>
      <c r="K619" s="160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</row>
    <row r="620" spans="8:41" x14ac:dyDescent="0.25">
      <c r="H620" s="159"/>
      <c r="I620" s="159"/>
      <c r="J620" s="160"/>
      <c r="K620" s="160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</row>
    <row r="621" spans="8:41" x14ac:dyDescent="0.25">
      <c r="H621" s="159"/>
      <c r="I621" s="159"/>
      <c r="J621" s="160"/>
      <c r="K621" s="160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</row>
    <row r="622" spans="8:41" x14ac:dyDescent="0.25">
      <c r="H622" s="159"/>
      <c r="I622" s="159"/>
      <c r="J622" s="160"/>
      <c r="K622" s="160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</row>
    <row r="623" spans="8:41" x14ac:dyDescent="0.25">
      <c r="H623" s="159"/>
      <c r="I623" s="159"/>
      <c r="J623" s="160"/>
      <c r="K623" s="160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</row>
    <row r="624" spans="8:41" x14ac:dyDescent="0.25">
      <c r="H624" s="159"/>
      <c r="I624" s="159"/>
      <c r="J624" s="160"/>
      <c r="K624" s="160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</row>
    <row r="625" spans="8:41" x14ac:dyDescent="0.25">
      <c r="H625" s="159"/>
      <c r="I625" s="159"/>
      <c r="J625" s="160"/>
      <c r="K625" s="160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</row>
    <row r="626" spans="8:41" x14ac:dyDescent="0.25">
      <c r="H626" s="159"/>
      <c r="I626" s="159"/>
      <c r="J626" s="160"/>
      <c r="K626" s="160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</row>
    <row r="627" spans="8:41" x14ac:dyDescent="0.25">
      <c r="H627" s="159"/>
      <c r="I627" s="159"/>
      <c r="J627" s="160"/>
      <c r="K627" s="160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</row>
    <row r="628" spans="8:41" x14ac:dyDescent="0.25">
      <c r="H628" s="159"/>
      <c r="I628" s="159"/>
      <c r="J628" s="160"/>
      <c r="K628" s="160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</row>
    <row r="629" spans="8:41" x14ac:dyDescent="0.25">
      <c r="H629" s="159"/>
      <c r="I629" s="159"/>
      <c r="J629" s="160"/>
      <c r="K629" s="160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</row>
    <row r="630" spans="8:41" x14ac:dyDescent="0.25">
      <c r="H630" s="159"/>
      <c r="I630" s="159"/>
      <c r="J630" s="160"/>
      <c r="K630" s="160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</row>
    <row r="631" spans="8:41" x14ac:dyDescent="0.25">
      <c r="H631" s="159"/>
      <c r="I631" s="159"/>
      <c r="J631" s="160"/>
      <c r="K631" s="160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</row>
    <row r="632" spans="8:41" x14ac:dyDescent="0.25">
      <c r="H632" s="159"/>
      <c r="I632" s="159"/>
      <c r="J632" s="160"/>
      <c r="K632" s="160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</row>
    <row r="633" spans="8:41" x14ac:dyDescent="0.25">
      <c r="H633" s="159"/>
      <c r="I633" s="159"/>
      <c r="J633" s="160"/>
      <c r="K633" s="160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</row>
    <row r="634" spans="8:41" x14ac:dyDescent="0.25">
      <c r="H634" s="159"/>
      <c r="I634" s="159"/>
      <c r="J634" s="160"/>
      <c r="K634" s="160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</row>
    <row r="635" spans="8:41" x14ac:dyDescent="0.25">
      <c r="H635" s="159"/>
      <c r="I635" s="159"/>
      <c r="J635" s="160"/>
      <c r="K635" s="160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</row>
    <row r="636" spans="8:41" x14ac:dyDescent="0.25">
      <c r="H636" s="159"/>
      <c r="I636" s="159"/>
      <c r="J636" s="160"/>
      <c r="K636" s="160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</row>
    <row r="637" spans="8:41" x14ac:dyDescent="0.25">
      <c r="H637" s="159"/>
      <c r="I637" s="159"/>
      <c r="J637" s="160"/>
      <c r="K637" s="160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</row>
    <row r="638" spans="8:41" x14ac:dyDescent="0.25">
      <c r="H638" s="159"/>
      <c r="I638" s="159"/>
      <c r="J638" s="160"/>
      <c r="K638" s="160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</row>
    <row r="639" spans="8:41" x14ac:dyDescent="0.25">
      <c r="H639" s="159"/>
      <c r="I639" s="159"/>
      <c r="J639" s="160"/>
      <c r="K639" s="160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</row>
    <row r="640" spans="8:41" x14ac:dyDescent="0.25">
      <c r="H640" s="159"/>
      <c r="I640" s="159"/>
      <c r="J640" s="160"/>
      <c r="K640" s="160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</row>
    <row r="641" spans="8:41" x14ac:dyDescent="0.25">
      <c r="H641" s="159"/>
      <c r="I641" s="159"/>
      <c r="J641" s="160"/>
      <c r="K641" s="160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</row>
    <row r="642" spans="8:41" x14ac:dyDescent="0.25">
      <c r="H642" s="159"/>
      <c r="I642" s="159"/>
      <c r="J642" s="160"/>
      <c r="K642" s="160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</row>
    <row r="643" spans="8:41" x14ac:dyDescent="0.25">
      <c r="H643" s="159"/>
      <c r="I643" s="159"/>
      <c r="J643" s="160"/>
      <c r="K643" s="160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</row>
    <row r="644" spans="8:41" x14ac:dyDescent="0.25">
      <c r="H644" s="159"/>
      <c r="I644" s="159"/>
      <c r="J644" s="160"/>
      <c r="K644" s="160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</row>
    <row r="645" spans="8:41" x14ac:dyDescent="0.25">
      <c r="H645" s="159"/>
      <c r="I645" s="159"/>
      <c r="J645" s="160"/>
      <c r="K645" s="160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</row>
    <row r="646" spans="8:41" x14ac:dyDescent="0.25">
      <c r="H646" s="159"/>
      <c r="I646" s="159"/>
      <c r="J646" s="160"/>
      <c r="K646" s="160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</row>
    <row r="647" spans="8:41" x14ac:dyDescent="0.25">
      <c r="H647" s="159"/>
      <c r="I647" s="159"/>
      <c r="J647" s="160"/>
      <c r="K647" s="160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</row>
    <row r="648" spans="8:41" x14ac:dyDescent="0.25">
      <c r="H648" s="159"/>
      <c r="I648" s="159"/>
      <c r="J648" s="160"/>
      <c r="K648" s="160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</row>
    <row r="649" spans="8:41" x14ac:dyDescent="0.25">
      <c r="H649" s="159"/>
      <c r="I649" s="159"/>
      <c r="J649" s="160"/>
      <c r="K649" s="160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</row>
    <row r="650" spans="8:41" x14ac:dyDescent="0.25">
      <c r="H650" s="159"/>
      <c r="I650" s="159"/>
      <c r="J650" s="160"/>
      <c r="K650" s="160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</row>
    <row r="651" spans="8:41" x14ac:dyDescent="0.25">
      <c r="H651" s="159"/>
      <c r="I651" s="159"/>
      <c r="J651" s="160"/>
      <c r="K651" s="160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</row>
    <row r="652" spans="8:41" x14ac:dyDescent="0.25">
      <c r="H652" s="159"/>
      <c r="I652" s="159"/>
      <c r="J652" s="160"/>
      <c r="K652" s="160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</row>
    <row r="653" spans="8:41" x14ac:dyDescent="0.25">
      <c r="H653" s="159"/>
      <c r="I653" s="159"/>
      <c r="J653" s="160"/>
      <c r="K653" s="160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</row>
    <row r="654" spans="8:41" x14ac:dyDescent="0.25">
      <c r="H654" s="159"/>
      <c r="I654" s="159"/>
      <c r="J654" s="160"/>
      <c r="K654" s="160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</row>
    <row r="655" spans="8:41" x14ac:dyDescent="0.25">
      <c r="H655" s="159"/>
      <c r="I655" s="159"/>
      <c r="J655" s="160"/>
      <c r="K655" s="160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</row>
    <row r="656" spans="8:41" x14ac:dyDescent="0.25">
      <c r="H656" s="159"/>
      <c r="I656" s="159"/>
      <c r="J656" s="160"/>
      <c r="K656" s="160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</row>
    <row r="657" spans="8:41" x14ac:dyDescent="0.25">
      <c r="H657" s="159"/>
      <c r="I657" s="159"/>
      <c r="J657" s="160"/>
      <c r="K657" s="160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</row>
    <row r="658" spans="8:41" x14ac:dyDescent="0.25">
      <c r="H658" s="159"/>
      <c r="I658" s="159"/>
      <c r="J658" s="160"/>
      <c r="K658" s="160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</row>
    <row r="659" spans="8:41" x14ac:dyDescent="0.25">
      <c r="H659" s="159"/>
      <c r="I659" s="159"/>
      <c r="J659" s="160"/>
      <c r="K659" s="160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</row>
    <row r="660" spans="8:41" x14ac:dyDescent="0.25">
      <c r="H660" s="159"/>
      <c r="I660" s="159"/>
      <c r="J660" s="160"/>
      <c r="K660" s="160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</row>
    <row r="661" spans="8:41" x14ac:dyDescent="0.25">
      <c r="H661" s="159"/>
      <c r="I661" s="159"/>
      <c r="J661" s="160"/>
      <c r="K661" s="160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</row>
    <row r="662" spans="8:41" x14ac:dyDescent="0.25">
      <c r="H662" s="159"/>
      <c r="I662" s="159"/>
      <c r="J662" s="160"/>
      <c r="K662" s="160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</row>
    <row r="663" spans="8:41" x14ac:dyDescent="0.25">
      <c r="H663" s="159"/>
      <c r="I663" s="159"/>
      <c r="J663" s="160"/>
      <c r="K663" s="160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</row>
    <row r="664" spans="8:41" x14ac:dyDescent="0.25">
      <c r="H664" s="159"/>
      <c r="I664" s="159"/>
      <c r="J664" s="160"/>
      <c r="K664" s="160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</row>
    <row r="665" spans="8:41" x14ac:dyDescent="0.25">
      <c r="H665" s="159"/>
      <c r="I665" s="159"/>
      <c r="J665" s="160"/>
      <c r="K665" s="160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</row>
    <row r="666" spans="8:41" x14ac:dyDescent="0.25">
      <c r="H666" s="159"/>
      <c r="I666" s="159"/>
      <c r="J666" s="160"/>
      <c r="K666" s="160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</row>
    <row r="667" spans="8:41" x14ac:dyDescent="0.25">
      <c r="H667" s="159"/>
      <c r="I667" s="159"/>
      <c r="J667" s="160"/>
      <c r="K667" s="160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</row>
    <row r="668" spans="8:41" x14ac:dyDescent="0.25">
      <c r="H668" s="159"/>
      <c r="I668" s="159"/>
      <c r="J668" s="160"/>
      <c r="K668" s="160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</row>
    <row r="669" spans="8:41" x14ac:dyDescent="0.25">
      <c r="H669" s="159"/>
      <c r="I669" s="159"/>
      <c r="J669" s="160"/>
      <c r="K669" s="160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</row>
    <row r="670" spans="8:41" x14ac:dyDescent="0.25">
      <c r="H670" s="159"/>
      <c r="I670" s="159"/>
      <c r="J670" s="160"/>
      <c r="K670" s="160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</row>
    <row r="671" spans="8:41" x14ac:dyDescent="0.25">
      <c r="H671" s="159"/>
      <c r="I671" s="159"/>
      <c r="J671" s="160"/>
      <c r="K671" s="160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</row>
    <row r="672" spans="8:41" x14ac:dyDescent="0.25">
      <c r="H672" s="159"/>
      <c r="I672" s="159"/>
      <c r="J672" s="160"/>
      <c r="K672" s="160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</row>
    <row r="673" spans="8:41" x14ac:dyDescent="0.25">
      <c r="H673" s="159"/>
      <c r="I673" s="159"/>
      <c r="J673" s="160"/>
      <c r="K673" s="160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</row>
    <row r="674" spans="8:41" x14ac:dyDescent="0.25">
      <c r="H674" s="159"/>
      <c r="I674" s="159"/>
      <c r="J674" s="160"/>
      <c r="K674" s="160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</row>
    <row r="675" spans="8:41" x14ac:dyDescent="0.25">
      <c r="H675" s="159"/>
      <c r="I675" s="159"/>
      <c r="J675" s="160"/>
      <c r="K675" s="160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</row>
    <row r="676" spans="8:41" x14ac:dyDescent="0.25">
      <c r="H676" s="159"/>
      <c r="I676" s="159"/>
      <c r="J676" s="160"/>
      <c r="K676" s="160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</row>
    <row r="677" spans="8:41" x14ac:dyDescent="0.25">
      <c r="H677" s="159"/>
      <c r="I677" s="159"/>
      <c r="J677" s="160"/>
      <c r="K677" s="160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</row>
    <row r="678" spans="8:41" x14ac:dyDescent="0.25">
      <c r="H678" s="159"/>
      <c r="I678" s="159"/>
      <c r="J678" s="160"/>
      <c r="K678" s="160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</row>
    <row r="679" spans="8:41" x14ac:dyDescent="0.25">
      <c r="H679" s="159"/>
      <c r="I679" s="159"/>
      <c r="J679" s="160"/>
      <c r="K679" s="160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</row>
    <row r="680" spans="8:41" x14ac:dyDescent="0.25">
      <c r="H680" s="159"/>
      <c r="I680" s="159"/>
      <c r="J680" s="160"/>
      <c r="K680" s="160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</row>
    <row r="681" spans="8:41" x14ac:dyDescent="0.25">
      <c r="H681" s="159"/>
      <c r="I681" s="159"/>
      <c r="J681" s="160"/>
      <c r="K681" s="160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</row>
    <row r="682" spans="8:41" x14ac:dyDescent="0.25">
      <c r="H682" s="159"/>
      <c r="I682" s="159"/>
      <c r="J682" s="160"/>
      <c r="K682" s="160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</row>
    <row r="683" spans="8:41" x14ac:dyDescent="0.25">
      <c r="H683" s="159"/>
      <c r="I683" s="159"/>
      <c r="J683" s="160"/>
      <c r="K683" s="160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</row>
    <row r="684" spans="8:41" x14ac:dyDescent="0.25">
      <c r="H684" s="159"/>
      <c r="I684" s="159"/>
      <c r="J684" s="160"/>
      <c r="K684" s="160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</row>
    <row r="685" spans="8:41" x14ac:dyDescent="0.25">
      <c r="H685" s="159"/>
      <c r="I685" s="159"/>
      <c r="J685" s="160"/>
      <c r="K685" s="160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</row>
    <row r="686" spans="8:41" x14ac:dyDescent="0.25">
      <c r="H686" s="159"/>
      <c r="I686" s="159"/>
      <c r="J686" s="160"/>
      <c r="K686" s="160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</row>
    <row r="687" spans="8:41" x14ac:dyDescent="0.25">
      <c r="H687" s="159"/>
      <c r="I687" s="159"/>
      <c r="J687" s="160"/>
      <c r="K687" s="160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</row>
    <row r="688" spans="8:41" x14ac:dyDescent="0.25">
      <c r="H688" s="159"/>
      <c r="I688" s="159"/>
      <c r="J688" s="160"/>
      <c r="K688" s="160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</row>
    <row r="689" spans="8:41" x14ac:dyDescent="0.25">
      <c r="H689" s="159"/>
      <c r="I689" s="159"/>
      <c r="J689" s="160"/>
      <c r="K689" s="160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</row>
    <row r="690" spans="8:41" x14ac:dyDescent="0.25">
      <c r="H690" s="159"/>
      <c r="I690" s="159"/>
      <c r="J690" s="160"/>
      <c r="K690" s="160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</row>
    <row r="691" spans="8:41" x14ac:dyDescent="0.25">
      <c r="H691" s="159"/>
      <c r="I691" s="159"/>
      <c r="J691" s="160"/>
      <c r="K691" s="160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</row>
    <row r="692" spans="8:41" x14ac:dyDescent="0.25">
      <c r="H692" s="159"/>
      <c r="I692" s="159"/>
      <c r="J692" s="160"/>
      <c r="K692" s="160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</row>
    <row r="693" spans="8:41" x14ac:dyDescent="0.25">
      <c r="H693" s="159"/>
      <c r="I693" s="159"/>
      <c r="J693" s="160"/>
      <c r="K693" s="160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</row>
    <row r="694" spans="8:41" x14ac:dyDescent="0.25">
      <c r="H694" s="159"/>
      <c r="I694" s="159"/>
      <c r="J694" s="160"/>
      <c r="K694" s="160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</row>
    <row r="695" spans="8:41" x14ac:dyDescent="0.25">
      <c r="H695" s="159"/>
      <c r="I695" s="159"/>
      <c r="J695" s="160"/>
      <c r="K695" s="160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</row>
    <row r="696" spans="8:41" x14ac:dyDescent="0.25">
      <c r="H696" s="159"/>
      <c r="I696" s="159"/>
      <c r="J696" s="160"/>
      <c r="K696" s="160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</row>
    <row r="697" spans="8:41" x14ac:dyDescent="0.25">
      <c r="H697" s="159"/>
      <c r="I697" s="159"/>
      <c r="J697" s="160"/>
      <c r="K697" s="160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</row>
    <row r="698" spans="8:41" x14ac:dyDescent="0.25">
      <c r="H698" s="159"/>
      <c r="I698" s="159"/>
      <c r="J698" s="160"/>
      <c r="K698" s="160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</row>
    <row r="699" spans="8:41" x14ac:dyDescent="0.25">
      <c r="H699" s="159"/>
      <c r="I699" s="159"/>
      <c r="J699" s="160"/>
      <c r="K699" s="160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</row>
    <row r="700" spans="8:41" x14ac:dyDescent="0.25">
      <c r="H700" s="159"/>
      <c r="I700" s="159"/>
      <c r="J700" s="160"/>
      <c r="K700" s="160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</row>
    <row r="701" spans="8:41" x14ac:dyDescent="0.25">
      <c r="H701" s="159"/>
      <c r="I701" s="159"/>
      <c r="J701" s="160"/>
      <c r="K701" s="160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</row>
    <row r="702" spans="8:41" x14ac:dyDescent="0.25">
      <c r="H702" s="159"/>
      <c r="I702" s="159"/>
      <c r="J702" s="160"/>
      <c r="K702" s="160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</row>
    <row r="703" spans="8:41" x14ac:dyDescent="0.25">
      <c r="H703" s="159"/>
      <c r="I703" s="159"/>
      <c r="J703" s="160"/>
      <c r="K703" s="160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</row>
    <row r="704" spans="8:41" x14ac:dyDescent="0.25">
      <c r="H704" s="159"/>
      <c r="I704" s="159"/>
      <c r="J704" s="160"/>
      <c r="K704" s="160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</row>
    <row r="705" spans="8:41" x14ac:dyDescent="0.25">
      <c r="H705" s="159"/>
      <c r="I705" s="159"/>
      <c r="J705" s="160"/>
      <c r="K705" s="160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</row>
    <row r="706" spans="8:41" x14ac:dyDescent="0.25">
      <c r="H706" s="159"/>
      <c r="I706" s="159"/>
      <c r="J706" s="160"/>
      <c r="K706" s="160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</row>
    <row r="707" spans="8:41" x14ac:dyDescent="0.25">
      <c r="H707" s="159"/>
      <c r="I707" s="159"/>
      <c r="J707" s="160"/>
      <c r="K707" s="160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</row>
    <row r="708" spans="8:41" x14ac:dyDescent="0.25">
      <c r="H708" s="159"/>
      <c r="I708" s="159"/>
      <c r="J708" s="160"/>
      <c r="K708" s="160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</row>
    <row r="709" spans="8:41" x14ac:dyDescent="0.25">
      <c r="H709" s="159"/>
      <c r="I709" s="159"/>
      <c r="J709" s="160"/>
      <c r="K709" s="160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</row>
    <row r="710" spans="8:41" x14ac:dyDescent="0.25">
      <c r="H710" s="159"/>
      <c r="I710" s="159"/>
      <c r="J710" s="160"/>
      <c r="K710" s="160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</row>
    <row r="711" spans="8:41" x14ac:dyDescent="0.25">
      <c r="H711" s="159"/>
      <c r="I711" s="159"/>
      <c r="J711" s="160"/>
      <c r="K711" s="160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</row>
    <row r="712" spans="8:41" x14ac:dyDescent="0.25">
      <c r="H712" s="159"/>
      <c r="I712" s="159"/>
      <c r="J712" s="160"/>
      <c r="K712" s="160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</row>
    <row r="713" spans="8:41" x14ac:dyDescent="0.25">
      <c r="H713" s="159"/>
      <c r="I713" s="159"/>
      <c r="J713" s="160"/>
      <c r="K713" s="160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</row>
    <row r="714" spans="8:41" x14ac:dyDescent="0.25">
      <c r="H714" s="159"/>
      <c r="I714" s="159"/>
      <c r="J714" s="160"/>
      <c r="K714" s="160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</row>
    <row r="715" spans="8:41" x14ac:dyDescent="0.25">
      <c r="H715" s="159"/>
      <c r="I715" s="159"/>
      <c r="J715" s="160"/>
      <c r="K715" s="160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</row>
    <row r="716" spans="8:41" x14ac:dyDescent="0.25">
      <c r="H716" s="159"/>
      <c r="I716" s="159"/>
      <c r="J716" s="160"/>
      <c r="K716" s="160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</row>
    <row r="717" spans="8:41" x14ac:dyDescent="0.25">
      <c r="H717" s="159"/>
      <c r="I717" s="159"/>
      <c r="J717" s="160"/>
      <c r="K717" s="160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</row>
    <row r="718" spans="8:41" x14ac:dyDescent="0.25">
      <c r="H718" s="159"/>
      <c r="I718" s="159"/>
      <c r="J718" s="160"/>
      <c r="K718" s="160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</row>
    <row r="719" spans="8:41" x14ac:dyDescent="0.25">
      <c r="H719" s="159"/>
      <c r="I719" s="159"/>
      <c r="J719" s="160"/>
      <c r="K719" s="160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</row>
    <row r="720" spans="8:41" x14ac:dyDescent="0.25">
      <c r="H720" s="159"/>
      <c r="I720" s="159"/>
      <c r="J720" s="160"/>
      <c r="K720" s="160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</row>
    <row r="721" spans="8:41" x14ac:dyDescent="0.25">
      <c r="H721" s="159"/>
      <c r="I721" s="159"/>
      <c r="J721" s="160"/>
      <c r="K721" s="160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</row>
    <row r="722" spans="8:41" x14ac:dyDescent="0.25">
      <c r="H722" s="159"/>
      <c r="I722" s="159"/>
      <c r="J722" s="160"/>
      <c r="K722" s="160"/>
      <c r="L722" s="158"/>
      <c r="M722" s="158"/>
      <c r="N722" s="158"/>
      <c r="O722" s="158"/>
      <c r="P722" s="158"/>
      <c r="Q722" s="158"/>
      <c r="R722" s="158"/>
      <c r="S722" s="158"/>
      <c r="T722" s="158"/>
      <c r="U722" s="158"/>
      <c r="V722" s="158"/>
      <c r="W722" s="158"/>
      <c r="X722" s="158"/>
      <c r="Y722" s="158"/>
      <c r="Z722" s="158"/>
      <c r="AA722" s="158"/>
      <c r="AB722" s="158"/>
      <c r="AC722" s="158"/>
      <c r="AD722" s="158"/>
      <c r="AE722" s="158"/>
      <c r="AF722" s="158"/>
      <c r="AG722" s="158"/>
      <c r="AH722" s="158"/>
      <c r="AI722" s="158"/>
      <c r="AJ722" s="158"/>
      <c r="AK722" s="158"/>
      <c r="AL722" s="158"/>
      <c r="AM722" s="158"/>
      <c r="AN722" s="158"/>
      <c r="AO722" s="158"/>
    </row>
    <row r="723" spans="8:41" x14ac:dyDescent="0.25">
      <c r="H723" s="159"/>
      <c r="I723" s="159"/>
      <c r="J723" s="160"/>
      <c r="K723" s="160"/>
      <c r="L723" s="158"/>
      <c r="M723" s="158"/>
      <c r="N723" s="158"/>
      <c r="O723" s="158"/>
      <c r="P723" s="158"/>
      <c r="Q723" s="158"/>
      <c r="R723" s="158"/>
      <c r="S723" s="158"/>
      <c r="T723" s="158"/>
      <c r="U723" s="158"/>
      <c r="V723" s="158"/>
      <c r="W723" s="158"/>
      <c r="X723" s="158"/>
      <c r="Y723" s="158"/>
      <c r="Z723" s="158"/>
      <c r="AA723" s="158"/>
      <c r="AB723" s="158"/>
      <c r="AC723" s="158"/>
      <c r="AD723" s="158"/>
      <c r="AE723" s="158"/>
      <c r="AF723" s="158"/>
      <c r="AG723" s="158"/>
      <c r="AH723" s="158"/>
      <c r="AI723" s="158"/>
      <c r="AJ723" s="158"/>
      <c r="AK723" s="158"/>
      <c r="AL723" s="158"/>
      <c r="AM723" s="158"/>
      <c r="AN723" s="158"/>
      <c r="AO723" s="158"/>
    </row>
    <row r="724" spans="8:41" x14ac:dyDescent="0.25">
      <c r="H724" s="159"/>
      <c r="I724" s="159"/>
      <c r="J724" s="160"/>
      <c r="K724" s="160"/>
      <c r="L724" s="158"/>
      <c r="M724" s="158"/>
      <c r="N724" s="158"/>
      <c r="O724" s="158"/>
      <c r="P724" s="158"/>
      <c r="Q724" s="158"/>
      <c r="R724" s="158"/>
      <c r="S724" s="158"/>
      <c r="T724" s="158"/>
      <c r="U724" s="158"/>
      <c r="V724" s="158"/>
      <c r="W724" s="158"/>
      <c r="X724" s="158"/>
      <c r="Y724" s="158"/>
      <c r="Z724" s="158"/>
      <c r="AA724" s="158"/>
      <c r="AB724" s="158"/>
      <c r="AC724" s="158"/>
      <c r="AD724" s="158"/>
      <c r="AE724" s="158"/>
      <c r="AF724" s="158"/>
      <c r="AG724" s="158"/>
      <c r="AH724" s="158"/>
      <c r="AI724" s="158"/>
      <c r="AJ724" s="158"/>
      <c r="AK724" s="158"/>
      <c r="AL724" s="158"/>
      <c r="AM724" s="158"/>
      <c r="AN724" s="158"/>
      <c r="AO724" s="158"/>
    </row>
    <row r="725" spans="8:41" x14ac:dyDescent="0.25">
      <c r="H725" s="159"/>
      <c r="I725" s="159"/>
      <c r="J725" s="160"/>
      <c r="K725" s="160"/>
      <c r="L725" s="158"/>
      <c r="M725" s="158"/>
      <c r="N725" s="158"/>
      <c r="O725" s="158"/>
      <c r="P725" s="158"/>
      <c r="Q725" s="158"/>
      <c r="R725" s="158"/>
      <c r="S725" s="158"/>
      <c r="T725" s="158"/>
      <c r="U725" s="158"/>
      <c r="V725" s="158"/>
      <c r="W725" s="158"/>
      <c r="X725" s="158"/>
      <c r="Y725" s="158"/>
      <c r="Z725" s="158"/>
      <c r="AA725" s="158"/>
      <c r="AB725" s="158"/>
      <c r="AC725" s="158"/>
      <c r="AD725" s="158"/>
      <c r="AE725" s="158"/>
      <c r="AF725" s="158"/>
      <c r="AG725" s="158"/>
      <c r="AH725" s="158"/>
      <c r="AI725" s="158"/>
      <c r="AJ725" s="158"/>
      <c r="AK725" s="158"/>
      <c r="AL725" s="158"/>
      <c r="AM725" s="158"/>
      <c r="AN725" s="158"/>
      <c r="AO725" s="158"/>
    </row>
    <row r="726" spans="8:41" x14ac:dyDescent="0.25">
      <c r="H726" s="159"/>
      <c r="I726" s="159"/>
      <c r="J726" s="160"/>
      <c r="K726" s="160"/>
      <c r="L726" s="158"/>
      <c r="M726" s="158"/>
      <c r="N726" s="158"/>
      <c r="O726" s="158"/>
      <c r="P726" s="158"/>
      <c r="Q726" s="158"/>
      <c r="R726" s="158"/>
      <c r="S726" s="158"/>
      <c r="T726" s="158"/>
      <c r="U726" s="158"/>
      <c r="V726" s="158"/>
      <c r="W726" s="158"/>
      <c r="X726" s="158"/>
      <c r="Y726" s="158"/>
      <c r="Z726" s="158"/>
      <c r="AA726" s="158"/>
      <c r="AB726" s="158"/>
      <c r="AC726" s="158"/>
      <c r="AD726" s="158"/>
      <c r="AE726" s="158"/>
      <c r="AF726" s="158"/>
      <c r="AG726" s="158"/>
      <c r="AH726" s="158"/>
      <c r="AI726" s="158"/>
      <c r="AJ726" s="158"/>
      <c r="AK726" s="158"/>
      <c r="AL726" s="158"/>
      <c r="AM726" s="158"/>
      <c r="AN726" s="158"/>
      <c r="AO726" s="158"/>
    </row>
    <row r="727" spans="8:41" x14ac:dyDescent="0.25">
      <c r="H727" s="159"/>
      <c r="I727" s="159"/>
      <c r="J727" s="160"/>
      <c r="K727" s="160"/>
      <c r="L727" s="158"/>
      <c r="M727" s="158"/>
      <c r="N727" s="158"/>
      <c r="O727" s="158"/>
      <c r="P727" s="158"/>
      <c r="Q727" s="158"/>
      <c r="R727" s="158"/>
      <c r="S727" s="158"/>
      <c r="T727" s="158"/>
      <c r="U727" s="158"/>
      <c r="V727" s="158"/>
      <c r="W727" s="158"/>
      <c r="X727" s="158"/>
      <c r="Y727" s="158"/>
      <c r="Z727" s="158"/>
      <c r="AA727" s="158"/>
      <c r="AB727" s="158"/>
      <c r="AC727" s="158"/>
      <c r="AD727" s="158"/>
      <c r="AE727" s="158"/>
      <c r="AF727" s="158"/>
      <c r="AG727" s="158"/>
      <c r="AH727" s="158"/>
      <c r="AI727" s="158"/>
      <c r="AJ727" s="158"/>
      <c r="AK727" s="158"/>
      <c r="AL727" s="158"/>
      <c r="AM727" s="158"/>
      <c r="AN727" s="158"/>
      <c r="AO727" s="158"/>
    </row>
    <row r="728" spans="8:41" x14ac:dyDescent="0.25">
      <c r="H728" s="159"/>
      <c r="I728" s="159"/>
      <c r="J728" s="160"/>
      <c r="K728" s="160"/>
      <c r="L728" s="158"/>
      <c r="M728" s="158"/>
      <c r="N728" s="158"/>
      <c r="O728" s="158"/>
      <c r="P728" s="158"/>
      <c r="Q728" s="158"/>
      <c r="R728" s="158"/>
      <c r="S728" s="158"/>
      <c r="T728" s="158"/>
      <c r="U728" s="158"/>
      <c r="V728" s="158"/>
      <c r="W728" s="158"/>
      <c r="X728" s="158"/>
      <c r="Y728" s="158"/>
      <c r="Z728" s="158"/>
      <c r="AA728" s="158"/>
      <c r="AB728" s="158"/>
      <c r="AC728" s="158"/>
      <c r="AD728" s="158"/>
      <c r="AE728" s="158"/>
      <c r="AF728" s="158"/>
      <c r="AG728" s="158"/>
      <c r="AH728" s="158"/>
      <c r="AI728" s="158"/>
      <c r="AJ728" s="158"/>
      <c r="AK728" s="158"/>
      <c r="AL728" s="158"/>
      <c r="AM728" s="158"/>
      <c r="AN728" s="158"/>
      <c r="AO728" s="158"/>
    </row>
    <row r="729" spans="8:41" x14ac:dyDescent="0.25">
      <c r="H729" s="159"/>
      <c r="I729" s="159"/>
      <c r="J729" s="160"/>
      <c r="K729" s="160"/>
      <c r="L729" s="158"/>
      <c r="M729" s="158"/>
      <c r="N729" s="158"/>
      <c r="O729" s="158"/>
      <c r="P729" s="158"/>
      <c r="Q729" s="158"/>
      <c r="R729" s="158"/>
      <c r="S729" s="158"/>
      <c r="T729" s="158"/>
      <c r="U729" s="158"/>
      <c r="V729" s="158"/>
      <c r="W729" s="158"/>
      <c r="X729" s="158"/>
      <c r="Y729" s="158"/>
      <c r="Z729" s="158"/>
      <c r="AA729" s="158"/>
      <c r="AB729" s="158"/>
      <c r="AC729" s="158"/>
      <c r="AD729" s="158"/>
      <c r="AE729" s="158"/>
      <c r="AF729" s="158"/>
      <c r="AG729" s="158"/>
      <c r="AH729" s="158"/>
      <c r="AI729" s="158"/>
      <c r="AJ729" s="158"/>
      <c r="AK729" s="158"/>
      <c r="AL729" s="158"/>
      <c r="AM729" s="158"/>
      <c r="AN729" s="158"/>
      <c r="AO729" s="158"/>
    </row>
    <row r="730" spans="8:41" x14ac:dyDescent="0.25">
      <c r="H730" s="159"/>
      <c r="I730" s="159"/>
      <c r="J730" s="160"/>
      <c r="K730" s="160"/>
      <c r="L730" s="158"/>
      <c r="M730" s="158"/>
      <c r="N730" s="158"/>
      <c r="O730" s="158"/>
      <c r="P730" s="158"/>
      <c r="Q730" s="158"/>
      <c r="R730" s="158"/>
      <c r="S730" s="158"/>
      <c r="T730" s="158"/>
      <c r="U730" s="158"/>
      <c r="V730" s="158"/>
      <c r="W730" s="158"/>
      <c r="X730" s="158"/>
      <c r="Y730" s="158"/>
      <c r="Z730" s="158"/>
      <c r="AA730" s="158"/>
      <c r="AB730" s="158"/>
      <c r="AC730" s="158"/>
      <c r="AD730" s="158"/>
      <c r="AE730" s="158"/>
      <c r="AF730" s="158"/>
      <c r="AG730" s="158"/>
      <c r="AH730" s="158"/>
      <c r="AI730" s="158"/>
      <c r="AJ730" s="158"/>
      <c r="AK730" s="158"/>
      <c r="AL730" s="158"/>
      <c r="AM730" s="158"/>
      <c r="AN730" s="158"/>
      <c r="AO730" s="158"/>
    </row>
    <row r="731" spans="8:41" x14ac:dyDescent="0.25">
      <c r="H731" s="159"/>
      <c r="I731" s="159"/>
      <c r="J731" s="160"/>
      <c r="K731" s="160"/>
      <c r="L731" s="158"/>
      <c r="M731" s="158"/>
      <c r="N731" s="158"/>
      <c r="O731" s="158"/>
      <c r="P731" s="158"/>
      <c r="Q731" s="158"/>
      <c r="R731" s="158"/>
      <c r="S731" s="158"/>
      <c r="T731" s="158"/>
      <c r="U731" s="158"/>
      <c r="V731" s="158"/>
      <c r="W731" s="158"/>
      <c r="X731" s="158"/>
      <c r="Y731" s="158"/>
      <c r="Z731" s="158"/>
      <c r="AA731" s="158"/>
      <c r="AB731" s="158"/>
      <c r="AC731" s="158"/>
      <c r="AD731" s="158"/>
      <c r="AE731" s="158"/>
      <c r="AF731" s="158"/>
      <c r="AG731" s="158"/>
      <c r="AH731" s="158"/>
      <c r="AI731" s="158"/>
      <c r="AJ731" s="158"/>
      <c r="AK731" s="158"/>
      <c r="AL731" s="158"/>
      <c r="AM731" s="158"/>
      <c r="AN731" s="158"/>
      <c r="AO731" s="158"/>
    </row>
    <row r="732" spans="8:41" x14ac:dyDescent="0.25">
      <c r="H732" s="159"/>
      <c r="I732" s="159"/>
      <c r="J732" s="160"/>
      <c r="K732" s="160"/>
      <c r="L732" s="158"/>
      <c r="M732" s="158"/>
      <c r="N732" s="158"/>
      <c r="O732" s="158"/>
      <c r="P732" s="158"/>
      <c r="Q732" s="158"/>
      <c r="R732" s="158"/>
      <c r="S732" s="158"/>
      <c r="T732" s="158"/>
      <c r="U732" s="158"/>
      <c r="V732" s="158"/>
      <c r="W732" s="158"/>
      <c r="X732" s="158"/>
      <c r="Y732" s="158"/>
      <c r="Z732" s="158"/>
      <c r="AA732" s="158"/>
      <c r="AB732" s="158"/>
      <c r="AC732" s="158"/>
      <c r="AD732" s="158"/>
      <c r="AE732" s="158"/>
      <c r="AF732" s="158"/>
      <c r="AG732" s="158"/>
      <c r="AH732" s="158"/>
      <c r="AI732" s="158"/>
      <c r="AJ732" s="158"/>
      <c r="AK732" s="158"/>
      <c r="AL732" s="158"/>
      <c r="AM732" s="158"/>
      <c r="AN732" s="158"/>
      <c r="AO732" s="158"/>
    </row>
    <row r="733" spans="8:41" x14ac:dyDescent="0.25">
      <c r="H733" s="159"/>
      <c r="I733" s="159"/>
      <c r="J733" s="160"/>
      <c r="K733" s="160"/>
      <c r="L733" s="158"/>
      <c r="M733" s="158"/>
      <c r="N733" s="158"/>
      <c r="O733" s="158"/>
      <c r="P733" s="158"/>
      <c r="Q733" s="158"/>
      <c r="R733" s="158"/>
      <c r="S733" s="158"/>
      <c r="T733" s="158"/>
      <c r="U733" s="158"/>
      <c r="V733" s="158"/>
      <c r="W733" s="158"/>
      <c r="X733" s="158"/>
      <c r="Y733" s="158"/>
      <c r="Z733" s="158"/>
      <c r="AA733" s="158"/>
      <c r="AB733" s="158"/>
      <c r="AC733" s="158"/>
      <c r="AD733" s="158"/>
      <c r="AE733" s="158"/>
      <c r="AF733" s="158"/>
      <c r="AG733" s="158"/>
      <c r="AH733" s="158"/>
      <c r="AI733" s="158"/>
      <c r="AJ733" s="158"/>
      <c r="AK733" s="158"/>
      <c r="AL733" s="158"/>
      <c r="AM733" s="158"/>
      <c r="AN733" s="158"/>
      <c r="AO733" s="158"/>
    </row>
    <row r="734" spans="8:41" x14ac:dyDescent="0.25">
      <c r="H734" s="159"/>
      <c r="I734" s="159"/>
      <c r="J734" s="160"/>
      <c r="K734" s="160"/>
      <c r="L734" s="158"/>
      <c r="M734" s="158"/>
      <c r="N734" s="158"/>
      <c r="O734" s="158"/>
      <c r="P734" s="158"/>
      <c r="Q734" s="158"/>
      <c r="R734" s="158"/>
      <c r="S734" s="158"/>
      <c r="T734" s="158"/>
      <c r="U734" s="158"/>
      <c r="V734" s="158"/>
      <c r="W734" s="158"/>
      <c r="X734" s="158"/>
      <c r="Y734" s="158"/>
      <c r="Z734" s="158"/>
      <c r="AA734" s="158"/>
      <c r="AB734" s="158"/>
      <c r="AC734" s="158"/>
      <c r="AD734" s="158"/>
      <c r="AE734" s="158"/>
      <c r="AF734" s="158"/>
      <c r="AG734" s="158"/>
      <c r="AH734" s="158"/>
      <c r="AI734" s="158"/>
      <c r="AJ734" s="158"/>
      <c r="AK734" s="158"/>
      <c r="AL734" s="158"/>
      <c r="AM734" s="158"/>
      <c r="AN734" s="158"/>
      <c r="AO734" s="158"/>
    </row>
    <row r="735" spans="8:41" x14ac:dyDescent="0.25">
      <c r="H735" s="159"/>
      <c r="I735" s="159"/>
      <c r="J735" s="160"/>
      <c r="K735" s="160"/>
      <c r="L735" s="158"/>
      <c r="M735" s="158"/>
      <c r="N735" s="158"/>
      <c r="O735" s="158"/>
      <c r="P735" s="158"/>
      <c r="Q735" s="158"/>
      <c r="R735" s="158"/>
      <c r="S735" s="158"/>
      <c r="T735" s="158"/>
      <c r="U735" s="158"/>
      <c r="V735" s="158"/>
      <c r="W735" s="158"/>
      <c r="X735" s="158"/>
      <c r="Y735" s="158"/>
      <c r="Z735" s="158"/>
      <c r="AA735" s="158"/>
      <c r="AB735" s="158"/>
      <c r="AC735" s="158"/>
      <c r="AD735" s="158"/>
      <c r="AE735" s="158"/>
      <c r="AF735" s="158"/>
      <c r="AG735" s="158"/>
      <c r="AH735" s="158"/>
      <c r="AI735" s="158"/>
      <c r="AJ735" s="158"/>
      <c r="AK735" s="158"/>
      <c r="AL735" s="158"/>
      <c r="AM735" s="158"/>
      <c r="AN735" s="158"/>
      <c r="AO735" s="158"/>
    </row>
    <row r="736" spans="8:41" x14ac:dyDescent="0.25">
      <c r="H736" s="159"/>
      <c r="I736" s="159"/>
      <c r="J736" s="160"/>
      <c r="K736" s="160"/>
      <c r="L736" s="158"/>
      <c r="M736" s="158"/>
      <c r="N736" s="158"/>
      <c r="O736" s="158"/>
      <c r="P736" s="158"/>
      <c r="Q736" s="158"/>
      <c r="R736" s="158"/>
      <c r="S736" s="158"/>
      <c r="T736" s="158"/>
      <c r="U736" s="158"/>
      <c r="V736" s="158"/>
      <c r="W736" s="158"/>
      <c r="X736" s="158"/>
      <c r="Y736" s="158"/>
      <c r="Z736" s="158"/>
      <c r="AA736" s="158"/>
      <c r="AB736" s="158"/>
      <c r="AC736" s="158"/>
      <c r="AD736" s="158"/>
      <c r="AE736" s="158"/>
      <c r="AF736" s="158"/>
      <c r="AG736" s="158"/>
      <c r="AH736" s="158"/>
      <c r="AI736" s="158"/>
      <c r="AJ736" s="158"/>
      <c r="AK736" s="158"/>
      <c r="AL736" s="158"/>
      <c r="AM736" s="158"/>
      <c r="AN736" s="158"/>
      <c r="AO736" s="158"/>
    </row>
    <row r="737" spans="8:41" x14ac:dyDescent="0.25">
      <c r="H737" s="159"/>
      <c r="I737" s="159"/>
      <c r="J737" s="160"/>
      <c r="K737" s="160"/>
      <c r="L737" s="158"/>
      <c r="M737" s="158"/>
      <c r="N737" s="158"/>
      <c r="O737" s="158"/>
      <c r="P737" s="158"/>
      <c r="Q737" s="158"/>
      <c r="R737" s="158"/>
      <c r="S737" s="158"/>
      <c r="T737" s="158"/>
      <c r="U737" s="158"/>
      <c r="V737" s="158"/>
      <c r="W737" s="158"/>
      <c r="X737" s="158"/>
      <c r="Y737" s="158"/>
      <c r="Z737" s="158"/>
      <c r="AA737" s="158"/>
      <c r="AB737" s="158"/>
      <c r="AC737" s="158"/>
      <c r="AD737" s="158"/>
      <c r="AE737" s="158"/>
      <c r="AF737" s="158"/>
      <c r="AG737" s="158"/>
      <c r="AH737" s="158"/>
      <c r="AI737" s="158"/>
      <c r="AJ737" s="158"/>
      <c r="AK737" s="158"/>
      <c r="AL737" s="158"/>
      <c r="AM737" s="158"/>
      <c r="AN737" s="158"/>
      <c r="AO737" s="158"/>
    </row>
    <row r="738" spans="8:41" x14ac:dyDescent="0.25">
      <c r="H738" s="159"/>
      <c r="I738" s="159"/>
      <c r="J738" s="160"/>
      <c r="K738" s="160"/>
      <c r="L738" s="158"/>
      <c r="M738" s="158"/>
      <c r="N738" s="158"/>
      <c r="O738" s="158"/>
      <c r="P738" s="158"/>
      <c r="Q738" s="158"/>
      <c r="R738" s="158"/>
      <c r="S738" s="158"/>
      <c r="T738" s="158"/>
      <c r="U738" s="158"/>
      <c r="V738" s="158"/>
      <c r="W738" s="158"/>
      <c r="X738" s="158"/>
      <c r="Y738" s="158"/>
      <c r="Z738" s="158"/>
      <c r="AA738" s="158"/>
      <c r="AB738" s="158"/>
      <c r="AC738" s="158"/>
      <c r="AD738" s="158"/>
      <c r="AE738" s="158"/>
      <c r="AF738" s="158"/>
      <c r="AG738" s="158"/>
      <c r="AH738" s="158"/>
      <c r="AI738" s="158"/>
      <c r="AJ738" s="158"/>
      <c r="AK738" s="158"/>
      <c r="AL738" s="158"/>
      <c r="AM738" s="158"/>
      <c r="AN738" s="158"/>
      <c r="AO738" s="158"/>
    </row>
    <row r="739" spans="8:41" x14ac:dyDescent="0.25">
      <c r="H739" s="159"/>
      <c r="I739" s="159"/>
      <c r="J739" s="160"/>
      <c r="K739" s="160"/>
      <c r="L739" s="158"/>
      <c r="M739" s="158"/>
      <c r="N739" s="158"/>
      <c r="O739" s="158"/>
      <c r="P739" s="158"/>
      <c r="Q739" s="158"/>
      <c r="R739" s="158"/>
      <c r="S739" s="158"/>
      <c r="T739" s="158"/>
      <c r="U739" s="158"/>
      <c r="V739" s="158"/>
      <c r="W739" s="158"/>
      <c r="X739" s="158"/>
      <c r="Y739" s="158"/>
      <c r="Z739" s="158"/>
      <c r="AA739" s="158"/>
      <c r="AB739" s="158"/>
      <c r="AC739" s="158"/>
      <c r="AD739" s="158"/>
      <c r="AE739" s="158"/>
      <c r="AF739" s="158"/>
      <c r="AG739" s="158"/>
      <c r="AH739" s="158"/>
      <c r="AI739" s="158"/>
      <c r="AJ739" s="158"/>
      <c r="AK739" s="158"/>
      <c r="AL739" s="158"/>
      <c r="AM739" s="158"/>
      <c r="AN739" s="158"/>
      <c r="AO739" s="158"/>
    </row>
    <row r="740" spans="8:41" x14ac:dyDescent="0.25">
      <c r="H740" s="159"/>
      <c r="I740" s="159"/>
      <c r="J740" s="160"/>
      <c r="K740" s="160"/>
      <c r="L740" s="158"/>
      <c r="M740" s="158"/>
      <c r="N740" s="158"/>
      <c r="O740" s="158"/>
      <c r="P740" s="158"/>
      <c r="Q740" s="158"/>
      <c r="R740" s="158"/>
      <c r="S740" s="158"/>
      <c r="T740" s="158"/>
      <c r="U740" s="158"/>
      <c r="V740" s="158"/>
      <c r="W740" s="158"/>
      <c r="X740" s="158"/>
      <c r="Y740" s="158"/>
      <c r="Z740" s="158"/>
      <c r="AA740" s="158"/>
      <c r="AB740" s="158"/>
      <c r="AC740" s="158"/>
      <c r="AD740" s="158"/>
      <c r="AE740" s="158"/>
      <c r="AF740" s="158"/>
      <c r="AG740" s="158"/>
      <c r="AH740" s="158"/>
      <c r="AI740" s="158"/>
      <c r="AJ740" s="158"/>
      <c r="AK740" s="158"/>
      <c r="AL740" s="158"/>
      <c r="AM740" s="158"/>
      <c r="AN740" s="158"/>
      <c r="AO740" s="158"/>
    </row>
    <row r="741" spans="8:41" x14ac:dyDescent="0.25">
      <c r="H741" s="159"/>
      <c r="I741" s="159"/>
      <c r="J741" s="160"/>
      <c r="K741" s="160"/>
      <c r="L741" s="158"/>
      <c r="M741" s="158"/>
      <c r="N741" s="158"/>
      <c r="O741" s="158"/>
      <c r="P741" s="158"/>
      <c r="Q741" s="158"/>
      <c r="R741" s="158"/>
      <c r="S741" s="158"/>
      <c r="T741" s="158"/>
      <c r="U741" s="158"/>
      <c r="V741" s="158"/>
      <c r="W741" s="158"/>
      <c r="X741" s="158"/>
      <c r="Y741" s="158"/>
      <c r="Z741" s="158"/>
      <c r="AA741" s="158"/>
      <c r="AB741" s="158"/>
      <c r="AC741" s="158"/>
      <c r="AD741" s="158"/>
      <c r="AE741" s="158"/>
      <c r="AF741" s="158"/>
      <c r="AG741" s="158"/>
      <c r="AH741" s="158"/>
      <c r="AI741" s="158"/>
      <c r="AJ741" s="158"/>
      <c r="AK741" s="158"/>
      <c r="AL741" s="158"/>
      <c r="AM741" s="158"/>
      <c r="AN741" s="158"/>
      <c r="AO741" s="158"/>
    </row>
    <row r="742" spans="8:41" x14ac:dyDescent="0.25">
      <c r="H742" s="159"/>
      <c r="I742" s="159"/>
      <c r="J742" s="160"/>
      <c r="K742" s="160"/>
      <c r="L742" s="158"/>
      <c r="M742" s="158"/>
      <c r="N742" s="158"/>
      <c r="O742" s="158"/>
      <c r="P742" s="158"/>
      <c r="Q742" s="158"/>
      <c r="R742" s="158"/>
      <c r="S742" s="158"/>
      <c r="T742" s="158"/>
      <c r="U742" s="158"/>
      <c r="V742" s="158"/>
      <c r="W742" s="158"/>
      <c r="X742" s="158"/>
      <c r="Y742" s="158"/>
      <c r="Z742" s="158"/>
      <c r="AA742" s="158"/>
      <c r="AB742" s="158"/>
      <c r="AC742" s="158"/>
      <c r="AD742" s="158"/>
      <c r="AE742" s="158"/>
      <c r="AF742" s="158"/>
      <c r="AG742" s="158"/>
      <c r="AH742" s="158"/>
      <c r="AI742" s="158"/>
      <c r="AJ742" s="158"/>
      <c r="AK742" s="158"/>
      <c r="AL742" s="158"/>
      <c r="AM742" s="158"/>
      <c r="AN742" s="158"/>
      <c r="AO742" s="158"/>
    </row>
    <row r="743" spans="8:41" x14ac:dyDescent="0.25">
      <c r="H743" s="159"/>
      <c r="I743" s="159"/>
      <c r="J743" s="160"/>
      <c r="K743" s="160"/>
      <c r="L743" s="158"/>
      <c r="M743" s="158"/>
      <c r="N743" s="158"/>
      <c r="O743" s="158"/>
      <c r="P743" s="158"/>
      <c r="Q743" s="158"/>
      <c r="R743" s="158"/>
      <c r="S743" s="158"/>
      <c r="T743" s="158"/>
      <c r="U743" s="158"/>
      <c r="V743" s="158"/>
      <c r="W743" s="158"/>
      <c r="X743" s="158"/>
      <c r="Y743" s="158"/>
      <c r="Z743" s="158"/>
      <c r="AA743" s="158"/>
      <c r="AB743" s="158"/>
      <c r="AC743" s="158"/>
      <c r="AD743" s="158"/>
      <c r="AE743" s="158"/>
      <c r="AF743" s="158"/>
      <c r="AG743" s="158"/>
      <c r="AH743" s="158"/>
      <c r="AI743" s="158"/>
      <c r="AJ743" s="158"/>
      <c r="AK743" s="158"/>
      <c r="AL743" s="158"/>
      <c r="AM743" s="158"/>
      <c r="AN743" s="158"/>
      <c r="AO743" s="158"/>
    </row>
    <row r="744" spans="8:41" x14ac:dyDescent="0.25">
      <c r="H744" s="159"/>
      <c r="I744" s="159"/>
      <c r="J744" s="160"/>
      <c r="K744" s="160"/>
      <c r="L744" s="158"/>
      <c r="M744" s="158"/>
      <c r="N744" s="158"/>
      <c r="O744" s="158"/>
      <c r="P744" s="158"/>
      <c r="Q744" s="158"/>
      <c r="R744" s="158"/>
      <c r="S744" s="158"/>
      <c r="T744" s="158"/>
      <c r="U744" s="158"/>
      <c r="V744" s="158"/>
      <c r="W744" s="158"/>
      <c r="X744" s="158"/>
      <c r="Y744" s="158"/>
      <c r="Z744" s="158"/>
      <c r="AA744" s="158"/>
      <c r="AB744" s="158"/>
      <c r="AC744" s="158"/>
      <c r="AD744" s="158"/>
      <c r="AE744" s="158"/>
      <c r="AF744" s="158"/>
      <c r="AG744" s="158"/>
      <c r="AH744" s="158"/>
      <c r="AI744" s="158"/>
      <c r="AJ744" s="158"/>
      <c r="AK744" s="158"/>
      <c r="AL744" s="158"/>
      <c r="AM744" s="158"/>
      <c r="AN744" s="158"/>
      <c r="AO744" s="158"/>
    </row>
    <row r="745" spans="8:41" x14ac:dyDescent="0.25">
      <c r="H745" s="159"/>
      <c r="I745" s="159"/>
      <c r="J745" s="160"/>
      <c r="K745" s="160"/>
      <c r="L745" s="158"/>
      <c r="M745" s="158"/>
      <c r="N745" s="158"/>
      <c r="O745" s="158"/>
      <c r="P745" s="158"/>
      <c r="Q745" s="158"/>
      <c r="R745" s="158"/>
      <c r="S745" s="158"/>
      <c r="T745" s="158"/>
      <c r="U745" s="158"/>
      <c r="V745" s="158"/>
      <c r="W745" s="158"/>
      <c r="X745" s="158"/>
      <c r="Y745" s="158"/>
      <c r="Z745" s="158"/>
      <c r="AA745" s="158"/>
      <c r="AB745" s="158"/>
      <c r="AC745" s="158"/>
      <c r="AD745" s="158"/>
      <c r="AE745" s="158"/>
      <c r="AF745" s="158"/>
      <c r="AG745" s="158"/>
      <c r="AH745" s="158"/>
      <c r="AI745" s="158"/>
      <c r="AJ745" s="158"/>
      <c r="AK745" s="158"/>
      <c r="AL745" s="158"/>
      <c r="AM745" s="158"/>
      <c r="AN745" s="158"/>
      <c r="AO745" s="158"/>
    </row>
    <row r="746" spans="8:41" x14ac:dyDescent="0.25">
      <c r="H746" s="159"/>
      <c r="I746" s="159"/>
      <c r="J746" s="160"/>
      <c r="K746" s="160"/>
      <c r="L746" s="158"/>
      <c r="M746" s="158"/>
      <c r="N746" s="158"/>
      <c r="O746" s="158"/>
      <c r="P746" s="158"/>
      <c r="Q746" s="158"/>
      <c r="R746" s="158"/>
      <c r="S746" s="158"/>
      <c r="T746" s="158"/>
      <c r="U746" s="158"/>
      <c r="V746" s="158"/>
      <c r="W746" s="158"/>
      <c r="X746" s="158"/>
      <c r="Y746" s="158"/>
      <c r="Z746" s="158"/>
      <c r="AA746" s="158"/>
      <c r="AB746" s="158"/>
      <c r="AC746" s="158"/>
      <c r="AD746" s="158"/>
      <c r="AE746" s="158"/>
      <c r="AF746" s="158"/>
      <c r="AG746" s="158"/>
      <c r="AH746" s="158"/>
      <c r="AI746" s="158"/>
      <c r="AJ746" s="158"/>
      <c r="AK746" s="158"/>
      <c r="AL746" s="158"/>
      <c r="AM746" s="158"/>
      <c r="AN746" s="158"/>
      <c r="AO746" s="158"/>
    </row>
    <row r="747" spans="8:41" x14ac:dyDescent="0.25">
      <c r="H747" s="159"/>
      <c r="I747" s="159"/>
      <c r="J747" s="160"/>
      <c r="K747" s="160"/>
      <c r="L747" s="158"/>
      <c r="M747" s="158"/>
      <c r="N747" s="158"/>
      <c r="O747" s="158"/>
      <c r="P747" s="158"/>
      <c r="Q747" s="158"/>
      <c r="R747" s="158"/>
      <c r="S747" s="158"/>
      <c r="T747" s="158"/>
      <c r="U747" s="158"/>
      <c r="V747" s="158"/>
      <c r="W747" s="158"/>
      <c r="X747" s="158"/>
      <c r="Y747" s="158"/>
      <c r="Z747" s="158"/>
      <c r="AA747" s="158"/>
      <c r="AB747" s="158"/>
      <c r="AC747" s="158"/>
      <c r="AD747" s="158"/>
      <c r="AE747" s="158"/>
      <c r="AF747" s="158"/>
      <c r="AG747" s="158"/>
      <c r="AH747" s="158"/>
      <c r="AI747" s="158"/>
      <c r="AJ747" s="158"/>
      <c r="AK747" s="158"/>
      <c r="AL747" s="158"/>
      <c r="AM747" s="158"/>
      <c r="AN747" s="158"/>
      <c r="AO747" s="158"/>
    </row>
    <row r="748" spans="8:41" x14ac:dyDescent="0.25">
      <c r="H748" s="159"/>
      <c r="I748" s="159"/>
      <c r="J748" s="160"/>
      <c r="K748" s="160"/>
      <c r="L748" s="158"/>
      <c r="M748" s="158"/>
      <c r="N748" s="158"/>
      <c r="O748" s="158"/>
      <c r="P748" s="158"/>
      <c r="Q748" s="158"/>
      <c r="R748" s="158"/>
      <c r="S748" s="158"/>
      <c r="T748" s="158"/>
      <c r="U748" s="158"/>
      <c r="V748" s="158"/>
      <c r="W748" s="158"/>
      <c r="X748" s="158"/>
      <c r="Y748" s="158"/>
      <c r="Z748" s="158"/>
      <c r="AA748" s="158"/>
      <c r="AB748" s="158"/>
      <c r="AC748" s="158"/>
      <c r="AD748" s="158"/>
      <c r="AE748" s="158"/>
      <c r="AF748" s="158"/>
      <c r="AG748" s="158"/>
      <c r="AH748" s="158"/>
      <c r="AI748" s="158"/>
      <c r="AJ748" s="158"/>
      <c r="AK748" s="158"/>
      <c r="AL748" s="158"/>
      <c r="AM748" s="158"/>
      <c r="AN748" s="158"/>
      <c r="AO748" s="158"/>
    </row>
    <row r="749" spans="8:41" x14ac:dyDescent="0.25">
      <c r="H749" s="159"/>
      <c r="I749" s="159"/>
      <c r="J749" s="160"/>
      <c r="K749" s="160"/>
      <c r="L749" s="158"/>
      <c r="M749" s="158"/>
      <c r="N749" s="158"/>
      <c r="O749" s="158"/>
      <c r="P749" s="158"/>
      <c r="Q749" s="158"/>
      <c r="R749" s="158"/>
      <c r="S749" s="158"/>
      <c r="T749" s="158"/>
      <c r="U749" s="158"/>
      <c r="V749" s="158"/>
      <c r="W749" s="158"/>
      <c r="X749" s="158"/>
      <c r="Y749" s="158"/>
      <c r="Z749" s="158"/>
      <c r="AA749" s="158"/>
      <c r="AB749" s="158"/>
      <c r="AC749" s="158"/>
      <c r="AD749" s="158"/>
      <c r="AE749" s="158"/>
      <c r="AF749" s="158"/>
      <c r="AG749" s="158"/>
      <c r="AH749" s="158"/>
      <c r="AI749" s="158"/>
      <c r="AJ749" s="158"/>
      <c r="AK749" s="158"/>
      <c r="AL749" s="158"/>
      <c r="AM749" s="158"/>
      <c r="AN749" s="158"/>
      <c r="AO749" s="158"/>
    </row>
    <row r="750" spans="8:41" x14ac:dyDescent="0.25">
      <c r="H750" s="159"/>
      <c r="I750" s="159"/>
      <c r="J750" s="160"/>
      <c r="K750" s="160"/>
      <c r="L750" s="158"/>
      <c r="M750" s="158"/>
      <c r="N750" s="158"/>
      <c r="O750" s="158"/>
      <c r="P750" s="158"/>
      <c r="Q750" s="158"/>
      <c r="R750" s="158"/>
      <c r="S750" s="158"/>
      <c r="T750" s="158"/>
      <c r="U750" s="158"/>
      <c r="V750" s="158"/>
      <c r="W750" s="158"/>
      <c r="X750" s="158"/>
      <c r="Y750" s="158"/>
      <c r="Z750" s="158"/>
      <c r="AA750" s="158"/>
      <c r="AB750" s="158"/>
      <c r="AC750" s="158"/>
      <c r="AD750" s="158"/>
      <c r="AE750" s="158"/>
      <c r="AF750" s="158"/>
      <c r="AG750" s="158"/>
      <c r="AH750" s="158"/>
      <c r="AI750" s="158"/>
      <c r="AJ750" s="158"/>
      <c r="AK750" s="158"/>
      <c r="AL750" s="158"/>
      <c r="AM750" s="158"/>
      <c r="AN750" s="158"/>
      <c r="AO750" s="158"/>
    </row>
    <row r="751" spans="8:41" x14ac:dyDescent="0.25">
      <c r="H751" s="159"/>
      <c r="I751" s="159"/>
      <c r="J751" s="160"/>
      <c r="K751" s="160"/>
      <c r="L751" s="158"/>
      <c r="M751" s="158"/>
      <c r="N751" s="158"/>
      <c r="O751" s="158"/>
      <c r="P751" s="158"/>
      <c r="Q751" s="158"/>
      <c r="R751" s="158"/>
      <c r="S751" s="158"/>
      <c r="T751" s="158"/>
      <c r="U751" s="158"/>
      <c r="V751" s="158"/>
      <c r="W751" s="158"/>
      <c r="X751" s="158"/>
      <c r="Y751" s="158"/>
      <c r="Z751" s="158"/>
      <c r="AA751" s="158"/>
      <c r="AB751" s="158"/>
      <c r="AC751" s="158"/>
      <c r="AD751" s="158"/>
      <c r="AE751" s="158"/>
      <c r="AF751" s="158"/>
      <c r="AG751" s="158"/>
      <c r="AH751" s="158"/>
      <c r="AI751" s="158"/>
      <c r="AJ751" s="158"/>
      <c r="AK751" s="158"/>
      <c r="AL751" s="158"/>
      <c r="AM751" s="158"/>
      <c r="AN751" s="158"/>
      <c r="AO751" s="158"/>
    </row>
    <row r="752" spans="8:41" x14ac:dyDescent="0.25">
      <c r="H752" s="159"/>
      <c r="I752" s="159"/>
      <c r="J752" s="160"/>
      <c r="K752" s="160"/>
      <c r="L752" s="158"/>
      <c r="M752" s="158"/>
      <c r="N752" s="158"/>
      <c r="O752" s="158"/>
      <c r="P752" s="158"/>
      <c r="Q752" s="158"/>
      <c r="R752" s="158"/>
      <c r="S752" s="158"/>
      <c r="T752" s="158"/>
      <c r="U752" s="158"/>
      <c r="V752" s="158"/>
      <c r="W752" s="158"/>
      <c r="X752" s="158"/>
      <c r="Y752" s="158"/>
      <c r="Z752" s="158"/>
      <c r="AA752" s="158"/>
      <c r="AB752" s="158"/>
      <c r="AC752" s="158"/>
      <c r="AD752" s="158"/>
      <c r="AE752" s="158"/>
      <c r="AF752" s="158"/>
      <c r="AG752" s="158"/>
      <c r="AH752" s="158"/>
      <c r="AI752" s="158"/>
      <c r="AJ752" s="158"/>
      <c r="AK752" s="158"/>
      <c r="AL752" s="158"/>
      <c r="AM752" s="158"/>
      <c r="AN752" s="158"/>
      <c r="AO752" s="158"/>
    </row>
    <row r="753" spans="8:41" x14ac:dyDescent="0.25">
      <c r="H753" s="159"/>
      <c r="I753" s="159"/>
      <c r="J753" s="160"/>
      <c r="K753" s="160"/>
      <c r="L753" s="158"/>
      <c r="M753" s="158"/>
      <c r="N753" s="158"/>
      <c r="O753" s="158"/>
      <c r="P753" s="158"/>
      <c r="Q753" s="158"/>
      <c r="R753" s="158"/>
      <c r="S753" s="158"/>
      <c r="T753" s="158"/>
      <c r="U753" s="158"/>
      <c r="V753" s="158"/>
      <c r="W753" s="158"/>
      <c r="X753" s="158"/>
      <c r="Y753" s="158"/>
      <c r="Z753" s="158"/>
      <c r="AA753" s="158"/>
      <c r="AB753" s="158"/>
      <c r="AC753" s="158"/>
      <c r="AD753" s="158"/>
      <c r="AE753" s="158"/>
      <c r="AF753" s="158"/>
      <c r="AG753" s="158"/>
      <c r="AH753" s="158"/>
      <c r="AI753" s="158"/>
      <c r="AJ753" s="158"/>
      <c r="AK753" s="158"/>
      <c r="AL753" s="158"/>
      <c r="AM753" s="158"/>
      <c r="AN753" s="158"/>
      <c r="AO753" s="158"/>
    </row>
    <row r="754" spans="8:41" x14ac:dyDescent="0.25">
      <c r="H754" s="159"/>
      <c r="I754" s="159"/>
      <c r="J754" s="160"/>
      <c r="K754" s="160"/>
      <c r="L754" s="158"/>
      <c r="M754" s="158"/>
      <c r="N754" s="158"/>
      <c r="O754" s="158"/>
      <c r="P754" s="158"/>
      <c r="Q754" s="158"/>
      <c r="R754" s="158"/>
      <c r="S754" s="158"/>
      <c r="T754" s="158"/>
      <c r="U754" s="158"/>
      <c r="V754" s="158"/>
      <c r="W754" s="158"/>
      <c r="X754" s="158"/>
      <c r="Y754" s="158"/>
      <c r="Z754" s="158"/>
      <c r="AA754" s="158"/>
      <c r="AB754" s="158"/>
      <c r="AC754" s="158"/>
      <c r="AD754" s="158"/>
      <c r="AE754" s="158"/>
      <c r="AF754" s="158"/>
      <c r="AG754" s="158"/>
      <c r="AH754" s="158"/>
      <c r="AI754" s="158"/>
      <c r="AJ754" s="158"/>
      <c r="AK754" s="158"/>
      <c r="AL754" s="158"/>
      <c r="AM754" s="158"/>
      <c r="AN754" s="158"/>
      <c r="AO754" s="158"/>
    </row>
    <row r="755" spans="8:41" x14ac:dyDescent="0.25">
      <c r="H755" s="159"/>
      <c r="I755" s="159"/>
      <c r="J755" s="160"/>
      <c r="K755" s="160"/>
      <c r="L755" s="158"/>
      <c r="M755" s="158"/>
      <c r="N755" s="158"/>
      <c r="O755" s="158"/>
      <c r="P755" s="158"/>
      <c r="Q755" s="158"/>
      <c r="R755" s="158"/>
      <c r="S755" s="158"/>
      <c r="T755" s="158"/>
      <c r="U755" s="158"/>
      <c r="V755" s="158"/>
      <c r="W755" s="158"/>
      <c r="X755" s="158"/>
      <c r="Y755" s="158"/>
      <c r="Z755" s="158"/>
      <c r="AA755" s="158"/>
      <c r="AB755" s="158"/>
      <c r="AC755" s="158"/>
      <c r="AD755" s="158"/>
      <c r="AE755" s="158"/>
      <c r="AF755" s="158"/>
      <c r="AG755" s="158"/>
      <c r="AH755" s="158"/>
      <c r="AI755" s="158"/>
      <c r="AJ755" s="158"/>
      <c r="AK755" s="158"/>
      <c r="AL755" s="158"/>
      <c r="AM755" s="158"/>
      <c r="AN755" s="158"/>
      <c r="AO755" s="158"/>
    </row>
    <row r="756" spans="8:41" x14ac:dyDescent="0.25">
      <c r="H756" s="159"/>
      <c r="I756" s="159"/>
      <c r="J756" s="160"/>
      <c r="K756" s="160"/>
      <c r="L756" s="158"/>
      <c r="M756" s="158"/>
      <c r="N756" s="158"/>
      <c r="O756" s="158"/>
      <c r="P756" s="158"/>
      <c r="Q756" s="158"/>
      <c r="R756" s="158"/>
      <c r="S756" s="158"/>
      <c r="T756" s="158"/>
      <c r="U756" s="158"/>
      <c r="V756" s="158"/>
      <c r="W756" s="158"/>
      <c r="X756" s="158"/>
      <c r="Y756" s="158"/>
      <c r="Z756" s="158"/>
      <c r="AA756" s="158"/>
      <c r="AB756" s="158"/>
      <c r="AC756" s="158"/>
      <c r="AD756" s="158"/>
      <c r="AE756" s="158"/>
      <c r="AF756" s="158"/>
      <c r="AG756" s="158"/>
      <c r="AH756" s="158"/>
      <c r="AI756" s="158"/>
      <c r="AJ756" s="158"/>
      <c r="AK756" s="158"/>
      <c r="AL756" s="158"/>
      <c r="AM756" s="158"/>
      <c r="AN756" s="158"/>
      <c r="AO756" s="158"/>
    </row>
    <row r="757" spans="8:41" x14ac:dyDescent="0.25">
      <c r="H757" s="159"/>
      <c r="I757" s="159"/>
      <c r="J757" s="160"/>
      <c r="K757" s="160"/>
      <c r="L757" s="158"/>
      <c r="M757" s="158"/>
      <c r="N757" s="158"/>
      <c r="O757" s="158"/>
      <c r="P757" s="158"/>
      <c r="Q757" s="158"/>
      <c r="R757" s="158"/>
      <c r="S757" s="158"/>
      <c r="T757" s="158"/>
      <c r="U757" s="158"/>
      <c r="V757" s="158"/>
      <c r="W757" s="158"/>
      <c r="X757" s="158"/>
      <c r="Y757" s="158"/>
      <c r="Z757" s="158"/>
      <c r="AA757" s="158"/>
      <c r="AB757" s="158"/>
      <c r="AC757" s="158"/>
      <c r="AD757" s="158"/>
      <c r="AE757" s="158"/>
      <c r="AF757" s="158"/>
      <c r="AG757" s="158"/>
      <c r="AH757" s="158"/>
      <c r="AI757" s="158"/>
      <c r="AJ757" s="158"/>
      <c r="AK757" s="158"/>
      <c r="AL757" s="158"/>
      <c r="AM757" s="158"/>
      <c r="AN757" s="158"/>
      <c r="AO757" s="158"/>
    </row>
    <row r="758" spans="8:41" x14ac:dyDescent="0.25">
      <c r="H758" s="159"/>
      <c r="I758" s="159"/>
      <c r="J758" s="160"/>
      <c r="K758" s="160"/>
      <c r="L758" s="158"/>
      <c r="M758" s="158"/>
      <c r="N758" s="158"/>
      <c r="O758" s="158"/>
      <c r="P758" s="158"/>
      <c r="Q758" s="158"/>
      <c r="R758" s="158"/>
      <c r="S758" s="158"/>
      <c r="T758" s="158"/>
      <c r="U758" s="158"/>
      <c r="V758" s="158"/>
      <c r="W758" s="158"/>
      <c r="X758" s="158"/>
      <c r="Y758" s="158"/>
      <c r="Z758" s="158"/>
      <c r="AA758" s="158"/>
      <c r="AB758" s="158"/>
      <c r="AC758" s="158"/>
      <c r="AD758" s="158"/>
      <c r="AE758" s="158"/>
      <c r="AF758" s="158"/>
      <c r="AG758" s="158"/>
      <c r="AH758" s="158"/>
      <c r="AI758" s="158"/>
      <c r="AJ758" s="158"/>
      <c r="AK758" s="158"/>
      <c r="AL758" s="158"/>
      <c r="AM758" s="158"/>
      <c r="AN758" s="158"/>
      <c r="AO758" s="158"/>
    </row>
    <row r="759" spans="8:41" x14ac:dyDescent="0.25">
      <c r="H759" s="159"/>
      <c r="I759" s="159"/>
      <c r="J759" s="160"/>
      <c r="K759" s="160"/>
      <c r="L759" s="158"/>
      <c r="M759" s="158"/>
      <c r="N759" s="158"/>
      <c r="O759" s="158"/>
      <c r="P759" s="158"/>
      <c r="Q759" s="158"/>
      <c r="R759" s="158"/>
      <c r="S759" s="158"/>
      <c r="T759" s="158"/>
      <c r="U759" s="158"/>
      <c r="V759" s="158"/>
      <c r="W759" s="158"/>
      <c r="X759" s="158"/>
      <c r="Y759" s="158"/>
      <c r="Z759" s="158"/>
      <c r="AA759" s="158"/>
      <c r="AB759" s="158"/>
      <c r="AC759" s="158"/>
      <c r="AD759" s="158"/>
      <c r="AE759" s="158"/>
      <c r="AF759" s="158"/>
      <c r="AG759" s="158"/>
      <c r="AH759" s="158"/>
      <c r="AI759" s="158"/>
      <c r="AJ759" s="158"/>
      <c r="AK759" s="158"/>
      <c r="AL759" s="158"/>
      <c r="AM759" s="158"/>
      <c r="AN759" s="158"/>
      <c r="AO759" s="158"/>
    </row>
    <row r="760" spans="8:41" x14ac:dyDescent="0.25">
      <c r="H760" s="159"/>
      <c r="I760" s="159"/>
      <c r="J760" s="160"/>
      <c r="K760" s="160"/>
      <c r="L760" s="158"/>
      <c r="M760" s="158"/>
      <c r="N760" s="158"/>
      <c r="O760" s="158"/>
      <c r="P760" s="158"/>
      <c r="Q760" s="158"/>
      <c r="R760" s="158"/>
      <c r="S760" s="158"/>
      <c r="T760" s="158"/>
      <c r="U760" s="158"/>
      <c r="V760" s="158"/>
      <c r="W760" s="158"/>
      <c r="X760" s="158"/>
      <c r="Y760" s="158"/>
      <c r="Z760" s="158"/>
      <c r="AA760" s="158"/>
      <c r="AB760" s="158"/>
      <c r="AC760" s="158"/>
      <c r="AD760" s="158"/>
      <c r="AE760" s="158"/>
      <c r="AF760" s="158"/>
      <c r="AG760" s="158"/>
      <c r="AH760" s="158"/>
      <c r="AI760" s="158"/>
      <c r="AJ760" s="158"/>
      <c r="AK760" s="158"/>
      <c r="AL760" s="158"/>
      <c r="AM760" s="158"/>
      <c r="AN760" s="158"/>
      <c r="AO760" s="158"/>
    </row>
    <row r="761" spans="8:41" x14ac:dyDescent="0.25">
      <c r="H761" s="159"/>
      <c r="I761" s="159"/>
      <c r="J761" s="160"/>
      <c r="K761" s="160"/>
      <c r="L761" s="158"/>
      <c r="M761" s="158"/>
      <c r="N761" s="158"/>
      <c r="O761" s="158"/>
      <c r="P761" s="158"/>
      <c r="Q761" s="158"/>
      <c r="R761" s="158"/>
      <c r="S761" s="158"/>
      <c r="T761" s="158"/>
      <c r="U761" s="158"/>
      <c r="V761" s="158"/>
      <c r="W761" s="158"/>
      <c r="X761" s="158"/>
      <c r="Y761" s="158"/>
      <c r="Z761" s="158"/>
      <c r="AA761" s="158"/>
      <c r="AB761" s="158"/>
      <c r="AC761" s="158"/>
      <c r="AD761" s="158"/>
      <c r="AE761" s="158"/>
      <c r="AF761" s="158"/>
      <c r="AG761" s="158"/>
      <c r="AH761" s="158"/>
      <c r="AI761" s="158"/>
      <c r="AJ761" s="158"/>
      <c r="AK761" s="158"/>
      <c r="AL761" s="158"/>
      <c r="AM761" s="158"/>
      <c r="AN761" s="158"/>
      <c r="AO761" s="158"/>
    </row>
    <row r="762" spans="8:41" x14ac:dyDescent="0.25">
      <c r="H762" s="159"/>
      <c r="I762" s="159"/>
      <c r="J762" s="160"/>
      <c r="K762" s="160"/>
      <c r="L762" s="158"/>
      <c r="M762" s="158"/>
      <c r="N762" s="158"/>
      <c r="O762" s="158"/>
      <c r="P762" s="158"/>
      <c r="Q762" s="158"/>
      <c r="R762" s="158"/>
      <c r="S762" s="158"/>
      <c r="T762" s="158"/>
      <c r="U762" s="158"/>
      <c r="V762" s="158"/>
      <c r="W762" s="158"/>
      <c r="X762" s="158"/>
      <c r="Y762" s="158"/>
      <c r="Z762" s="158"/>
      <c r="AA762" s="158"/>
      <c r="AB762" s="158"/>
      <c r="AC762" s="158"/>
      <c r="AD762" s="158"/>
      <c r="AE762" s="158"/>
      <c r="AF762" s="158"/>
      <c r="AG762" s="158"/>
      <c r="AH762" s="158"/>
      <c r="AI762" s="158"/>
      <c r="AJ762" s="158"/>
      <c r="AK762" s="158"/>
      <c r="AL762" s="158"/>
      <c r="AM762" s="158"/>
      <c r="AN762" s="158"/>
      <c r="AO762" s="158"/>
    </row>
    <row r="763" spans="8:41" x14ac:dyDescent="0.25">
      <c r="H763" s="159"/>
      <c r="I763" s="159"/>
      <c r="J763" s="160"/>
      <c r="K763" s="160"/>
      <c r="L763" s="158"/>
      <c r="M763" s="158"/>
      <c r="N763" s="158"/>
      <c r="O763" s="158"/>
      <c r="P763" s="158"/>
      <c r="Q763" s="158"/>
      <c r="R763" s="158"/>
      <c r="S763" s="158"/>
      <c r="T763" s="158"/>
      <c r="U763" s="158"/>
      <c r="V763" s="158"/>
      <c r="W763" s="158"/>
      <c r="X763" s="158"/>
      <c r="Y763" s="158"/>
      <c r="Z763" s="158"/>
      <c r="AA763" s="158"/>
      <c r="AB763" s="158"/>
      <c r="AC763" s="158"/>
      <c r="AD763" s="158"/>
      <c r="AE763" s="158"/>
      <c r="AF763" s="158"/>
      <c r="AG763" s="158"/>
      <c r="AH763" s="158"/>
      <c r="AI763" s="158"/>
      <c r="AJ763" s="158"/>
      <c r="AK763" s="158"/>
      <c r="AL763" s="158"/>
      <c r="AM763" s="158"/>
      <c r="AN763" s="158"/>
      <c r="AO763" s="158"/>
    </row>
    <row r="764" spans="8:41" x14ac:dyDescent="0.25">
      <c r="H764" s="159"/>
      <c r="I764" s="159"/>
      <c r="J764" s="160"/>
      <c r="K764" s="160"/>
      <c r="L764" s="158"/>
      <c r="M764" s="158"/>
      <c r="N764" s="158"/>
      <c r="O764" s="158"/>
      <c r="P764" s="158"/>
      <c r="Q764" s="158"/>
      <c r="R764" s="158"/>
      <c r="S764" s="158"/>
      <c r="T764" s="158"/>
      <c r="U764" s="158"/>
      <c r="V764" s="158"/>
      <c r="W764" s="158"/>
      <c r="X764" s="158"/>
      <c r="Y764" s="158"/>
      <c r="Z764" s="158"/>
      <c r="AA764" s="158"/>
      <c r="AB764" s="158"/>
      <c r="AC764" s="158"/>
      <c r="AD764" s="158"/>
      <c r="AE764" s="158"/>
      <c r="AF764" s="158"/>
      <c r="AG764" s="158"/>
      <c r="AH764" s="158"/>
      <c r="AI764" s="158"/>
      <c r="AJ764" s="158"/>
      <c r="AK764" s="158"/>
      <c r="AL764" s="158"/>
      <c r="AM764" s="158"/>
      <c r="AN764" s="158"/>
      <c r="AO764" s="158"/>
    </row>
    <row r="765" spans="8:41" x14ac:dyDescent="0.25">
      <c r="H765" s="159"/>
      <c r="I765" s="159"/>
      <c r="J765" s="160"/>
      <c r="K765" s="160"/>
      <c r="L765" s="158"/>
      <c r="M765" s="158"/>
      <c r="N765" s="158"/>
      <c r="O765" s="158"/>
      <c r="P765" s="158"/>
      <c r="Q765" s="158"/>
      <c r="R765" s="158"/>
      <c r="S765" s="158"/>
      <c r="T765" s="158"/>
      <c r="U765" s="158"/>
      <c r="V765" s="158"/>
      <c r="W765" s="158"/>
      <c r="X765" s="158"/>
      <c r="Y765" s="158"/>
      <c r="Z765" s="158"/>
      <c r="AA765" s="158"/>
      <c r="AB765" s="158"/>
      <c r="AC765" s="158"/>
      <c r="AD765" s="158"/>
      <c r="AE765" s="158"/>
      <c r="AF765" s="158"/>
      <c r="AG765" s="158"/>
      <c r="AH765" s="158"/>
      <c r="AI765" s="158"/>
      <c r="AJ765" s="158"/>
      <c r="AK765" s="158"/>
      <c r="AL765" s="158"/>
      <c r="AM765" s="158"/>
      <c r="AN765" s="158"/>
      <c r="AO765" s="158"/>
    </row>
    <row r="766" spans="8:41" x14ac:dyDescent="0.25">
      <c r="H766" s="159"/>
      <c r="I766" s="159"/>
      <c r="J766" s="160"/>
      <c r="K766" s="160"/>
      <c r="L766" s="158"/>
      <c r="M766" s="158"/>
      <c r="N766" s="158"/>
      <c r="O766" s="158"/>
      <c r="P766" s="158"/>
      <c r="Q766" s="158"/>
      <c r="R766" s="158"/>
      <c r="S766" s="158"/>
      <c r="T766" s="158"/>
      <c r="U766" s="158"/>
      <c r="V766" s="158"/>
      <c r="W766" s="158"/>
      <c r="X766" s="158"/>
      <c r="Y766" s="158"/>
      <c r="Z766" s="158"/>
      <c r="AA766" s="158"/>
      <c r="AB766" s="158"/>
      <c r="AC766" s="158"/>
      <c r="AD766" s="158"/>
      <c r="AE766" s="158"/>
      <c r="AF766" s="158"/>
      <c r="AG766" s="158"/>
      <c r="AH766" s="158"/>
      <c r="AI766" s="158"/>
      <c r="AJ766" s="158"/>
      <c r="AK766" s="158"/>
      <c r="AL766" s="158"/>
      <c r="AM766" s="158"/>
      <c r="AN766" s="158"/>
      <c r="AO766" s="158"/>
    </row>
    <row r="767" spans="8:41" x14ac:dyDescent="0.25">
      <c r="H767" s="159"/>
      <c r="I767" s="159"/>
      <c r="J767" s="160"/>
      <c r="K767" s="160"/>
      <c r="L767" s="158"/>
      <c r="M767" s="158"/>
      <c r="N767" s="158"/>
      <c r="O767" s="158"/>
      <c r="P767" s="158"/>
      <c r="Q767" s="158"/>
      <c r="R767" s="158"/>
      <c r="S767" s="158"/>
      <c r="T767" s="158"/>
      <c r="U767" s="158"/>
      <c r="V767" s="158"/>
      <c r="W767" s="158"/>
      <c r="X767" s="158"/>
      <c r="Y767" s="158"/>
      <c r="Z767" s="158"/>
      <c r="AA767" s="158"/>
      <c r="AB767" s="158"/>
      <c r="AC767" s="158"/>
      <c r="AD767" s="158"/>
      <c r="AE767" s="158"/>
      <c r="AF767" s="158"/>
      <c r="AG767" s="158"/>
      <c r="AH767" s="158"/>
      <c r="AI767" s="158"/>
      <c r="AJ767" s="158"/>
      <c r="AK767" s="158"/>
      <c r="AL767" s="158"/>
      <c r="AM767" s="158"/>
      <c r="AN767" s="158"/>
      <c r="AO767" s="158"/>
    </row>
    <row r="768" spans="8:41" x14ac:dyDescent="0.25">
      <c r="H768" s="159"/>
      <c r="I768" s="159"/>
      <c r="J768" s="160"/>
      <c r="K768" s="160"/>
      <c r="L768" s="158"/>
      <c r="M768" s="158"/>
      <c r="N768" s="158"/>
      <c r="O768" s="158"/>
      <c r="P768" s="158"/>
      <c r="Q768" s="158"/>
      <c r="R768" s="158"/>
      <c r="S768" s="158"/>
      <c r="T768" s="158"/>
      <c r="U768" s="158"/>
      <c r="V768" s="158"/>
      <c r="W768" s="158"/>
      <c r="X768" s="158"/>
      <c r="Y768" s="158"/>
      <c r="Z768" s="158"/>
      <c r="AA768" s="158"/>
      <c r="AB768" s="158"/>
      <c r="AC768" s="158"/>
      <c r="AD768" s="158"/>
      <c r="AE768" s="158"/>
      <c r="AF768" s="158"/>
      <c r="AG768" s="158"/>
      <c r="AH768" s="158"/>
      <c r="AI768" s="158"/>
      <c r="AJ768" s="158"/>
      <c r="AK768" s="158"/>
      <c r="AL768" s="158"/>
      <c r="AM768" s="158"/>
      <c r="AN768" s="158"/>
      <c r="AO768" s="158"/>
    </row>
    <row r="769" spans="8:41" x14ac:dyDescent="0.25">
      <c r="H769" s="159"/>
      <c r="I769" s="159"/>
      <c r="J769" s="160"/>
      <c r="K769" s="160"/>
      <c r="L769" s="158"/>
      <c r="M769" s="158"/>
      <c r="N769" s="158"/>
      <c r="O769" s="158"/>
      <c r="P769" s="158"/>
      <c r="Q769" s="158"/>
      <c r="R769" s="158"/>
      <c r="S769" s="158"/>
      <c r="T769" s="158"/>
      <c r="U769" s="158"/>
      <c r="V769" s="158"/>
      <c r="W769" s="158"/>
      <c r="X769" s="158"/>
      <c r="Y769" s="158"/>
      <c r="Z769" s="158"/>
      <c r="AA769" s="158"/>
      <c r="AB769" s="158"/>
      <c r="AC769" s="158"/>
      <c r="AD769" s="158"/>
      <c r="AE769" s="158"/>
      <c r="AF769" s="158"/>
      <c r="AG769" s="158"/>
      <c r="AH769" s="158"/>
      <c r="AI769" s="158"/>
      <c r="AJ769" s="158"/>
      <c r="AK769" s="158"/>
      <c r="AL769" s="158"/>
      <c r="AM769" s="158"/>
      <c r="AN769" s="158"/>
      <c r="AO769" s="158"/>
    </row>
    <row r="770" spans="8:41" x14ac:dyDescent="0.25">
      <c r="H770" s="159"/>
      <c r="I770" s="159"/>
      <c r="J770" s="160"/>
      <c r="K770" s="160"/>
      <c r="L770" s="158"/>
      <c r="M770" s="158"/>
      <c r="N770" s="158"/>
      <c r="O770" s="158"/>
      <c r="P770" s="158"/>
      <c r="Q770" s="158"/>
      <c r="R770" s="158"/>
      <c r="S770" s="158"/>
      <c r="T770" s="158"/>
      <c r="U770" s="158"/>
      <c r="V770" s="158"/>
      <c r="W770" s="158"/>
      <c r="X770" s="158"/>
      <c r="Y770" s="158"/>
      <c r="Z770" s="158"/>
      <c r="AA770" s="158"/>
      <c r="AB770" s="158"/>
      <c r="AC770" s="158"/>
      <c r="AD770" s="158"/>
      <c r="AE770" s="158"/>
      <c r="AF770" s="158"/>
      <c r="AG770" s="158"/>
      <c r="AH770" s="158"/>
      <c r="AI770" s="158"/>
      <c r="AJ770" s="158"/>
      <c r="AK770" s="158"/>
      <c r="AL770" s="158"/>
      <c r="AM770" s="158"/>
      <c r="AN770" s="158"/>
      <c r="AO770" s="158"/>
    </row>
    <row r="771" spans="8:41" x14ac:dyDescent="0.25">
      <c r="H771" s="159"/>
      <c r="I771" s="159"/>
      <c r="J771" s="160"/>
      <c r="K771" s="160"/>
      <c r="L771" s="158"/>
      <c r="M771" s="158"/>
      <c r="N771" s="158"/>
      <c r="O771" s="158"/>
      <c r="P771" s="158"/>
      <c r="Q771" s="158"/>
      <c r="R771" s="158"/>
      <c r="S771" s="158"/>
      <c r="T771" s="158"/>
      <c r="U771" s="158"/>
      <c r="V771" s="158"/>
      <c r="W771" s="158"/>
      <c r="X771" s="158"/>
      <c r="Y771" s="158"/>
      <c r="Z771" s="158"/>
      <c r="AA771" s="158"/>
      <c r="AB771" s="158"/>
      <c r="AC771" s="158"/>
      <c r="AD771" s="158"/>
      <c r="AE771" s="158"/>
      <c r="AF771" s="158"/>
      <c r="AG771" s="158"/>
      <c r="AH771" s="158"/>
      <c r="AI771" s="158"/>
      <c r="AJ771" s="158"/>
      <c r="AK771" s="158"/>
      <c r="AL771" s="158"/>
      <c r="AM771" s="158"/>
      <c r="AN771" s="158"/>
      <c r="AO771" s="158"/>
    </row>
    <row r="772" spans="8:41" x14ac:dyDescent="0.25">
      <c r="H772" s="159"/>
      <c r="I772" s="159"/>
      <c r="J772" s="160"/>
      <c r="K772" s="160"/>
      <c r="L772" s="158"/>
      <c r="M772" s="158"/>
      <c r="N772" s="158"/>
      <c r="O772" s="158"/>
      <c r="P772" s="158"/>
      <c r="Q772" s="158"/>
      <c r="R772" s="158"/>
      <c r="S772" s="158"/>
      <c r="T772" s="158"/>
      <c r="U772" s="158"/>
      <c r="V772" s="158"/>
      <c r="W772" s="158"/>
      <c r="X772" s="158"/>
      <c r="Y772" s="158"/>
      <c r="Z772" s="158"/>
      <c r="AA772" s="158"/>
      <c r="AB772" s="158"/>
      <c r="AC772" s="158"/>
      <c r="AD772" s="158"/>
      <c r="AE772" s="158"/>
      <c r="AF772" s="158"/>
      <c r="AG772" s="158"/>
      <c r="AH772" s="158"/>
      <c r="AI772" s="158"/>
      <c r="AJ772" s="158"/>
      <c r="AK772" s="158"/>
      <c r="AL772" s="158"/>
      <c r="AM772" s="158"/>
      <c r="AN772" s="158"/>
      <c r="AO772" s="158"/>
    </row>
    <row r="773" spans="8:41" x14ac:dyDescent="0.25">
      <c r="H773" s="159"/>
      <c r="I773" s="159"/>
      <c r="J773" s="160"/>
      <c r="K773" s="160"/>
      <c r="L773" s="158"/>
      <c r="M773" s="158"/>
      <c r="N773" s="158"/>
      <c r="O773" s="158"/>
      <c r="P773" s="158"/>
      <c r="Q773" s="158"/>
      <c r="R773" s="158"/>
      <c r="S773" s="158"/>
      <c r="T773" s="158"/>
      <c r="U773" s="158"/>
      <c r="V773" s="158"/>
      <c r="W773" s="158"/>
      <c r="X773" s="158"/>
      <c r="Y773" s="158"/>
      <c r="Z773" s="158"/>
      <c r="AA773" s="158"/>
      <c r="AB773" s="158"/>
      <c r="AC773" s="158"/>
      <c r="AD773" s="158"/>
      <c r="AE773" s="158"/>
      <c r="AF773" s="158"/>
      <c r="AG773" s="158"/>
      <c r="AH773" s="158"/>
      <c r="AI773" s="158"/>
      <c r="AJ773" s="158"/>
      <c r="AK773" s="158"/>
      <c r="AL773" s="158"/>
      <c r="AM773" s="158"/>
      <c r="AN773" s="158"/>
      <c r="AO773" s="158"/>
    </row>
    <row r="774" spans="8:41" x14ac:dyDescent="0.25">
      <c r="H774" s="159"/>
      <c r="I774" s="159"/>
      <c r="J774" s="160"/>
      <c r="K774" s="160"/>
      <c r="L774" s="158"/>
      <c r="M774" s="158"/>
      <c r="N774" s="158"/>
      <c r="O774" s="158"/>
      <c r="P774" s="158"/>
      <c r="Q774" s="158"/>
      <c r="R774" s="158"/>
      <c r="S774" s="158"/>
      <c r="T774" s="158"/>
      <c r="U774" s="158"/>
      <c r="V774" s="158"/>
      <c r="W774" s="158"/>
      <c r="X774" s="158"/>
      <c r="Y774" s="158"/>
      <c r="Z774" s="158"/>
      <c r="AA774" s="158"/>
      <c r="AB774" s="158"/>
      <c r="AC774" s="158"/>
      <c r="AD774" s="158"/>
      <c r="AE774" s="158"/>
      <c r="AF774" s="158"/>
      <c r="AG774" s="158"/>
      <c r="AH774" s="158"/>
      <c r="AI774" s="158"/>
      <c r="AJ774" s="158"/>
      <c r="AK774" s="158"/>
      <c r="AL774" s="158"/>
      <c r="AM774" s="158"/>
      <c r="AN774" s="158"/>
      <c r="AO774" s="158"/>
    </row>
    <row r="775" spans="8:41" x14ac:dyDescent="0.25">
      <c r="H775" s="159"/>
      <c r="I775" s="159"/>
      <c r="J775" s="160"/>
      <c r="K775" s="160"/>
      <c r="L775" s="158"/>
      <c r="M775" s="158"/>
      <c r="N775" s="158"/>
      <c r="O775" s="158"/>
      <c r="P775" s="158"/>
      <c r="Q775" s="158"/>
      <c r="R775" s="158"/>
      <c r="S775" s="158"/>
      <c r="T775" s="158"/>
      <c r="U775" s="158"/>
      <c r="V775" s="158"/>
      <c r="W775" s="158"/>
      <c r="X775" s="158"/>
      <c r="Y775" s="158"/>
      <c r="Z775" s="158"/>
      <c r="AA775" s="158"/>
      <c r="AB775" s="158"/>
      <c r="AC775" s="158"/>
      <c r="AD775" s="158"/>
      <c r="AE775" s="158"/>
      <c r="AF775" s="158"/>
      <c r="AG775" s="158"/>
      <c r="AH775" s="158"/>
      <c r="AI775" s="158"/>
      <c r="AJ775" s="158"/>
      <c r="AK775" s="158"/>
      <c r="AL775" s="158"/>
      <c r="AM775" s="158"/>
      <c r="AN775" s="158"/>
      <c r="AO775" s="158"/>
    </row>
    <row r="776" spans="8:41" x14ac:dyDescent="0.25">
      <c r="H776" s="159"/>
      <c r="I776" s="159"/>
      <c r="J776" s="160"/>
      <c r="K776" s="160"/>
      <c r="L776" s="158"/>
      <c r="M776" s="158"/>
      <c r="N776" s="158"/>
      <c r="O776" s="158"/>
      <c r="P776" s="158"/>
      <c r="Q776" s="158"/>
      <c r="R776" s="158"/>
      <c r="S776" s="158"/>
      <c r="T776" s="158"/>
      <c r="U776" s="158"/>
      <c r="V776" s="158"/>
      <c r="W776" s="158"/>
      <c r="X776" s="158"/>
      <c r="Y776" s="158"/>
      <c r="Z776" s="158"/>
      <c r="AA776" s="158"/>
      <c r="AB776" s="158"/>
      <c r="AC776" s="158"/>
      <c r="AD776" s="158"/>
      <c r="AE776" s="158"/>
      <c r="AF776" s="158"/>
      <c r="AG776" s="158"/>
      <c r="AH776" s="158"/>
      <c r="AI776" s="158"/>
      <c r="AJ776" s="158"/>
      <c r="AK776" s="158"/>
      <c r="AL776" s="158"/>
      <c r="AM776" s="158"/>
      <c r="AN776" s="158"/>
      <c r="AO776" s="158"/>
    </row>
    <row r="777" spans="8:41" x14ac:dyDescent="0.25">
      <c r="H777" s="159"/>
      <c r="I777" s="159"/>
      <c r="J777" s="160"/>
      <c r="K777" s="160"/>
      <c r="L777" s="158"/>
      <c r="M777" s="158"/>
      <c r="N777" s="158"/>
      <c r="O777" s="158"/>
      <c r="P777" s="158"/>
      <c r="Q777" s="158"/>
      <c r="R777" s="158"/>
      <c r="S777" s="158"/>
      <c r="T777" s="158"/>
      <c r="U777" s="158"/>
      <c r="V777" s="158"/>
      <c r="W777" s="158"/>
      <c r="X777" s="158"/>
      <c r="Y777" s="158"/>
      <c r="Z777" s="158"/>
      <c r="AA777" s="158"/>
      <c r="AB777" s="158"/>
      <c r="AC777" s="158"/>
      <c r="AD777" s="158"/>
      <c r="AE777" s="158"/>
      <c r="AF777" s="158"/>
      <c r="AG777" s="158"/>
      <c r="AH777" s="158"/>
      <c r="AI777" s="158"/>
      <c r="AJ777" s="158"/>
      <c r="AK777" s="158"/>
      <c r="AL777" s="158"/>
      <c r="AM777" s="158"/>
      <c r="AN777" s="158"/>
      <c r="AO777" s="158"/>
    </row>
    <row r="778" spans="8:41" x14ac:dyDescent="0.25">
      <c r="H778" s="159"/>
      <c r="I778" s="159"/>
      <c r="J778" s="160"/>
      <c r="K778" s="160"/>
      <c r="L778" s="158"/>
      <c r="M778" s="158"/>
      <c r="N778" s="158"/>
      <c r="O778" s="158"/>
      <c r="P778" s="158"/>
      <c r="Q778" s="158"/>
      <c r="R778" s="158"/>
      <c r="S778" s="158"/>
      <c r="T778" s="158"/>
      <c r="U778" s="158"/>
      <c r="V778" s="158"/>
      <c r="W778" s="158"/>
      <c r="X778" s="158"/>
      <c r="Y778" s="158"/>
      <c r="Z778" s="158"/>
      <c r="AA778" s="158"/>
      <c r="AB778" s="158"/>
      <c r="AC778" s="158"/>
      <c r="AD778" s="158"/>
      <c r="AE778" s="158"/>
      <c r="AF778" s="158"/>
      <c r="AG778" s="158"/>
      <c r="AH778" s="158"/>
      <c r="AI778" s="158"/>
      <c r="AJ778" s="158"/>
      <c r="AK778" s="158"/>
      <c r="AL778" s="158"/>
      <c r="AM778" s="158"/>
      <c r="AN778" s="158"/>
      <c r="AO778" s="158"/>
    </row>
    <row r="779" spans="8:41" x14ac:dyDescent="0.25">
      <c r="H779" s="159"/>
      <c r="I779" s="159"/>
      <c r="J779" s="160"/>
      <c r="K779" s="160"/>
      <c r="L779" s="158"/>
      <c r="M779" s="158"/>
      <c r="N779" s="158"/>
      <c r="O779" s="158"/>
      <c r="P779" s="158"/>
      <c r="Q779" s="158"/>
      <c r="R779" s="158"/>
      <c r="S779" s="158"/>
      <c r="T779" s="158"/>
      <c r="U779" s="158"/>
      <c r="V779" s="158"/>
      <c r="W779" s="158"/>
      <c r="X779" s="158"/>
      <c r="Y779" s="158"/>
      <c r="Z779" s="158"/>
      <c r="AA779" s="158"/>
      <c r="AB779" s="158"/>
      <c r="AC779" s="158"/>
      <c r="AD779" s="158"/>
      <c r="AE779" s="158"/>
      <c r="AF779" s="158"/>
      <c r="AG779" s="158"/>
      <c r="AH779" s="158"/>
      <c r="AI779" s="158"/>
      <c r="AJ779" s="158"/>
      <c r="AK779" s="158"/>
      <c r="AL779" s="158"/>
      <c r="AM779" s="158"/>
      <c r="AN779" s="158"/>
      <c r="AO779" s="158"/>
    </row>
    <row r="780" spans="8:41" x14ac:dyDescent="0.25">
      <c r="H780" s="159"/>
      <c r="I780" s="159"/>
      <c r="J780" s="160"/>
      <c r="K780" s="160"/>
      <c r="L780" s="158"/>
      <c r="M780" s="158"/>
      <c r="N780" s="158"/>
      <c r="O780" s="158"/>
      <c r="P780" s="158"/>
      <c r="Q780" s="158"/>
      <c r="R780" s="158"/>
      <c r="S780" s="158"/>
      <c r="T780" s="158"/>
      <c r="U780" s="158"/>
      <c r="V780" s="158"/>
      <c r="W780" s="158"/>
      <c r="X780" s="158"/>
      <c r="Y780" s="158"/>
      <c r="Z780" s="158"/>
      <c r="AA780" s="158"/>
      <c r="AB780" s="158"/>
      <c r="AC780" s="158"/>
      <c r="AD780" s="158"/>
      <c r="AE780" s="158"/>
      <c r="AF780" s="158"/>
      <c r="AG780" s="158"/>
      <c r="AH780" s="158"/>
      <c r="AI780" s="158"/>
      <c r="AJ780" s="158"/>
      <c r="AK780" s="158"/>
      <c r="AL780" s="158"/>
      <c r="AM780" s="158"/>
      <c r="AN780" s="158"/>
      <c r="AO780" s="158"/>
    </row>
    <row r="781" spans="8:41" x14ac:dyDescent="0.25">
      <c r="H781" s="159"/>
      <c r="I781" s="159"/>
      <c r="J781" s="160"/>
      <c r="K781" s="160"/>
      <c r="L781" s="158"/>
      <c r="M781" s="158"/>
      <c r="N781" s="158"/>
      <c r="O781" s="158"/>
      <c r="P781" s="158"/>
      <c r="Q781" s="158"/>
      <c r="R781" s="158"/>
      <c r="S781" s="158"/>
      <c r="T781" s="158"/>
      <c r="U781" s="158"/>
      <c r="V781" s="158"/>
      <c r="W781" s="158"/>
      <c r="X781" s="158"/>
      <c r="Y781" s="158"/>
      <c r="Z781" s="158"/>
      <c r="AA781" s="158"/>
      <c r="AB781" s="158"/>
      <c r="AC781" s="158"/>
      <c r="AD781" s="158"/>
      <c r="AE781" s="158"/>
      <c r="AF781" s="158"/>
      <c r="AG781" s="158"/>
      <c r="AH781" s="158"/>
      <c r="AI781" s="158"/>
      <c r="AJ781" s="158"/>
      <c r="AK781" s="158"/>
      <c r="AL781" s="158"/>
      <c r="AM781" s="158"/>
      <c r="AN781" s="158"/>
      <c r="AO781" s="158"/>
    </row>
    <row r="782" spans="8:41" x14ac:dyDescent="0.25">
      <c r="H782" s="159"/>
      <c r="I782" s="159"/>
      <c r="J782" s="160"/>
      <c r="K782" s="160"/>
      <c r="L782" s="158"/>
      <c r="M782" s="158"/>
      <c r="N782" s="158"/>
      <c r="O782" s="158"/>
      <c r="P782" s="158"/>
      <c r="Q782" s="158"/>
      <c r="R782" s="158"/>
      <c r="S782" s="158"/>
      <c r="T782" s="158"/>
      <c r="U782" s="158"/>
      <c r="V782" s="158"/>
      <c r="W782" s="158"/>
      <c r="X782" s="158"/>
      <c r="Y782" s="158"/>
      <c r="Z782" s="158"/>
      <c r="AA782" s="158"/>
      <c r="AB782" s="158"/>
      <c r="AC782" s="158"/>
      <c r="AD782" s="158"/>
      <c r="AE782" s="158"/>
      <c r="AF782" s="158"/>
      <c r="AG782" s="158"/>
      <c r="AH782" s="158"/>
      <c r="AI782" s="158"/>
      <c r="AJ782" s="158"/>
      <c r="AK782" s="158"/>
      <c r="AL782" s="158"/>
      <c r="AM782" s="158"/>
      <c r="AN782" s="158"/>
      <c r="AO782" s="158"/>
    </row>
    <row r="783" spans="8:41" x14ac:dyDescent="0.25">
      <c r="H783" s="159"/>
      <c r="I783" s="159"/>
      <c r="J783" s="160"/>
      <c r="K783" s="160"/>
      <c r="L783" s="158"/>
      <c r="M783" s="158"/>
      <c r="N783" s="158"/>
      <c r="O783" s="158"/>
      <c r="P783" s="158"/>
      <c r="Q783" s="158"/>
      <c r="R783" s="158"/>
      <c r="S783" s="158"/>
      <c r="T783" s="158"/>
      <c r="U783" s="158"/>
      <c r="V783" s="158"/>
      <c r="W783" s="158"/>
      <c r="X783" s="158"/>
      <c r="Y783" s="158"/>
      <c r="Z783" s="158"/>
      <c r="AA783" s="158"/>
      <c r="AB783" s="158"/>
      <c r="AC783" s="158"/>
      <c r="AD783" s="158"/>
      <c r="AE783" s="158"/>
      <c r="AF783" s="158"/>
      <c r="AG783" s="158"/>
      <c r="AH783" s="158"/>
      <c r="AI783" s="158"/>
      <c r="AJ783" s="158"/>
      <c r="AK783" s="158"/>
      <c r="AL783" s="158"/>
      <c r="AM783" s="158"/>
      <c r="AN783" s="158"/>
      <c r="AO783" s="158"/>
    </row>
    <row r="784" spans="8:41" x14ac:dyDescent="0.25">
      <c r="H784" s="159"/>
      <c r="I784" s="159"/>
      <c r="J784" s="160"/>
      <c r="K784" s="160"/>
      <c r="L784" s="158"/>
      <c r="M784" s="158"/>
      <c r="N784" s="158"/>
      <c r="O784" s="158"/>
      <c r="P784" s="158"/>
      <c r="Q784" s="158"/>
      <c r="R784" s="158"/>
      <c r="S784" s="158"/>
      <c r="T784" s="158"/>
      <c r="U784" s="158"/>
      <c r="V784" s="158"/>
      <c r="W784" s="158"/>
      <c r="X784" s="158"/>
      <c r="Y784" s="158"/>
      <c r="Z784" s="158"/>
      <c r="AA784" s="158"/>
      <c r="AB784" s="158"/>
      <c r="AC784" s="158"/>
      <c r="AD784" s="158"/>
      <c r="AE784" s="158"/>
      <c r="AF784" s="158"/>
      <c r="AG784" s="158"/>
      <c r="AH784" s="158"/>
      <c r="AI784" s="158"/>
      <c r="AJ784" s="158"/>
      <c r="AK784" s="158"/>
      <c r="AL784" s="158"/>
      <c r="AM784" s="158"/>
      <c r="AN784" s="158"/>
      <c r="AO784" s="158"/>
    </row>
    <row r="785" spans="8:41" x14ac:dyDescent="0.25">
      <c r="H785" s="159"/>
      <c r="I785" s="159"/>
      <c r="J785" s="160"/>
      <c r="K785" s="160"/>
      <c r="L785" s="158"/>
      <c r="M785" s="158"/>
      <c r="N785" s="158"/>
      <c r="O785" s="158"/>
      <c r="P785" s="158"/>
      <c r="Q785" s="158"/>
      <c r="R785" s="158"/>
      <c r="S785" s="158"/>
      <c r="T785" s="158"/>
      <c r="U785" s="158"/>
      <c r="V785" s="158"/>
      <c r="W785" s="158"/>
      <c r="X785" s="158"/>
      <c r="Y785" s="158"/>
      <c r="Z785" s="158"/>
      <c r="AA785" s="158"/>
      <c r="AB785" s="158"/>
      <c r="AC785" s="158"/>
      <c r="AD785" s="158"/>
      <c r="AE785" s="158"/>
      <c r="AF785" s="158"/>
      <c r="AG785" s="158"/>
      <c r="AH785" s="158"/>
      <c r="AI785" s="158"/>
      <c r="AJ785" s="158"/>
      <c r="AK785" s="158"/>
      <c r="AL785" s="158"/>
      <c r="AM785" s="158"/>
      <c r="AN785" s="158"/>
      <c r="AO785" s="158"/>
    </row>
    <row r="786" spans="8:41" x14ac:dyDescent="0.25">
      <c r="H786" s="159"/>
      <c r="I786" s="159"/>
      <c r="J786" s="160"/>
      <c r="K786" s="160"/>
      <c r="L786" s="158"/>
      <c r="M786" s="158"/>
      <c r="N786" s="158"/>
      <c r="O786" s="158"/>
      <c r="P786" s="158"/>
      <c r="Q786" s="158"/>
      <c r="R786" s="158"/>
      <c r="S786" s="158"/>
      <c r="T786" s="158"/>
      <c r="U786" s="158"/>
      <c r="V786" s="158"/>
      <c r="W786" s="158"/>
      <c r="X786" s="158"/>
      <c r="Y786" s="158"/>
      <c r="Z786" s="158"/>
      <c r="AA786" s="158"/>
      <c r="AB786" s="158"/>
      <c r="AC786" s="158"/>
      <c r="AD786" s="158"/>
      <c r="AE786" s="158"/>
      <c r="AF786" s="158"/>
      <c r="AG786" s="158"/>
      <c r="AH786" s="158"/>
      <c r="AI786" s="158"/>
      <c r="AJ786" s="158"/>
      <c r="AK786" s="158"/>
      <c r="AL786" s="158"/>
      <c r="AM786" s="158"/>
      <c r="AN786" s="158"/>
      <c r="AO786" s="158"/>
    </row>
    <row r="787" spans="8:41" x14ac:dyDescent="0.25">
      <c r="H787" s="159"/>
      <c r="I787" s="159"/>
      <c r="J787" s="160"/>
      <c r="K787" s="160"/>
      <c r="L787" s="158"/>
      <c r="M787" s="158"/>
      <c r="N787" s="158"/>
      <c r="O787" s="158"/>
      <c r="P787" s="158"/>
      <c r="Q787" s="158"/>
      <c r="R787" s="158"/>
      <c r="S787" s="158"/>
      <c r="T787" s="158"/>
      <c r="U787" s="158"/>
      <c r="V787" s="158"/>
      <c r="W787" s="158"/>
      <c r="X787" s="158"/>
      <c r="Y787" s="158"/>
      <c r="Z787" s="158"/>
      <c r="AA787" s="158"/>
      <c r="AB787" s="158"/>
      <c r="AC787" s="158"/>
      <c r="AD787" s="158"/>
      <c r="AE787" s="158"/>
      <c r="AF787" s="158"/>
      <c r="AG787" s="158"/>
      <c r="AH787" s="158"/>
      <c r="AI787" s="158"/>
      <c r="AJ787" s="158"/>
      <c r="AK787" s="158"/>
      <c r="AL787" s="158"/>
      <c r="AM787" s="158"/>
      <c r="AN787" s="158"/>
      <c r="AO787" s="158"/>
    </row>
    <row r="788" spans="8:41" x14ac:dyDescent="0.25">
      <c r="H788" s="159"/>
      <c r="I788" s="159"/>
      <c r="J788" s="160"/>
      <c r="K788" s="160"/>
      <c r="L788" s="158"/>
      <c r="M788" s="158"/>
      <c r="N788" s="158"/>
      <c r="O788" s="158"/>
      <c r="P788" s="158"/>
      <c r="Q788" s="158"/>
      <c r="R788" s="158"/>
      <c r="S788" s="158"/>
      <c r="T788" s="158"/>
      <c r="U788" s="158"/>
      <c r="V788" s="158"/>
      <c r="W788" s="158"/>
      <c r="X788" s="158"/>
      <c r="Y788" s="158"/>
      <c r="Z788" s="158"/>
      <c r="AA788" s="158"/>
      <c r="AB788" s="158"/>
      <c r="AC788" s="158"/>
      <c r="AD788" s="158"/>
      <c r="AE788" s="158"/>
      <c r="AF788" s="158"/>
      <c r="AG788" s="158"/>
      <c r="AH788" s="158"/>
      <c r="AI788" s="158"/>
      <c r="AJ788" s="158"/>
      <c r="AK788" s="158"/>
      <c r="AL788" s="158"/>
      <c r="AM788" s="158"/>
      <c r="AN788" s="158"/>
      <c r="AO788" s="158"/>
    </row>
    <row r="789" spans="8:41" x14ac:dyDescent="0.25">
      <c r="H789" s="159"/>
      <c r="I789" s="159"/>
      <c r="J789" s="160"/>
      <c r="K789" s="160"/>
      <c r="L789" s="158"/>
      <c r="M789" s="158"/>
      <c r="N789" s="158"/>
      <c r="O789" s="158"/>
      <c r="P789" s="158"/>
      <c r="Q789" s="158"/>
      <c r="R789" s="158"/>
      <c r="S789" s="158"/>
      <c r="T789" s="158"/>
      <c r="U789" s="158"/>
      <c r="V789" s="158"/>
      <c r="W789" s="158"/>
      <c r="X789" s="158"/>
      <c r="Y789" s="158"/>
      <c r="Z789" s="158"/>
      <c r="AA789" s="158"/>
      <c r="AB789" s="158"/>
      <c r="AC789" s="158"/>
      <c r="AD789" s="158"/>
      <c r="AE789" s="158"/>
      <c r="AF789" s="158"/>
      <c r="AG789" s="158"/>
      <c r="AH789" s="158"/>
      <c r="AI789" s="158"/>
      <c r="AJ789" s="158"/>
      <c r="AK789" s="158"/>
      <c r="AL789" s="158"/>
      <c r="AM789" s="158"/>
      <c r="AN789" s="158"/>
      <c r="AO789" s="158"/>
    </row>
    <row r="790" spans="8:41" x14ac:dyDescent="0.25">
      <c r="H790" s="159"/>
      <c r="I790" s="159"/>
      <c r="J790" s="160"/>
      <c r="K790" s="160"/>
      <c r="L790" s="158"/>
      <c r="M790" s="158"/>
      <c r="N790" s="158"/>
      <c r="O790" s="158"/>
      <c r="P790" s="158"/>
      <c r="Q790" s="158"/>
      <c r="R790" s="158"/>
      <c r="S790" s="158"/>
      <c r="T790" s="158"/>
      <c r="U790" s="158"/>
      <c r="V790" s="158"/>
      <c r="W790" s="158"/>
      <c r="X790" s="158"/>
      <c r="Y790" s="158"/>
      <c r="Z790" s="158"/>
      <c r="AA790" s="158"/>
      <c r="AB790" s="158"/>
      <c r="AC790" s="158"/>
      <c r="AD790" s="158"/>
      <c r="AE790" s="158"/>
      <c r="AF790" s="158"/>
      <c r="AG790" s="158"/>
      <c r="AH790" s="158"/>
      <c r="AI790" s="158"/>
      <c r="AJ790" s="158"/>
      <c r="AK790" s="158"/>
      <c r="AL790" s="158"/>
      <c r="AM790" s="158"/>
      <c r="AN790" s="158"/>
      <c r="AO790" s="158"/>
    </row>
    <row r="791" spans="8:41" x14ac:dyDescent="0.25">
      <c r="H791" s="159"/>
      <c r="I791" s="159"/>
      <c r="J791" s="160"/>
      <c r="K791" s="160"/>
      <c r="L791" s="158"/>
      <c r="M791" s="158"/>
      <c r="N791" s="158"/>
      <c r="O791" s="158"/>
      <c r="P791" s="158"/>
      <c r="Q791" s="158"/>
      <c r="R791" s="158"/>
      <c r="S791" s="158"/>
      <c r="T791" s="158"/>
      <c r="U791" s="158"/>
      <c r="V791" s="158"/>
      <c r="W791" s="158"/>
      <c r="X791" s="158"/>
      <c r="Y791" s="158"/>
      <c r="Z791" s="158"/>
      <c r="AA791" s="158"/>
      <c r="AB791" s="158"/>
      <c r="AC791" s="158"/>
      <c r="AD791" s="158"/>
      <c r="AE791" s="158"/>
      <c r="AF791" s="158"/>
      <c r="AG791" s="158"/>
      <c r="AH791" s="158"/>
      <c r="AI791" s="158"/>
      <c r="AJ791" s="158"/>
      <c r="AK791" s="158"/>
      <c r="AL791" s="158"/>
      <c r="AM791" s="158"/>
      <c r="AN791" s="158"/>
      <c r="AO791" s="158"/>
    </row>
    <row r="792" spans="8:41" x14ac:dyDescent="0.25">
      <c r="H792" s="159"/>
      <c r="I792" s="159"/>
      <c r="J792" s="160"/>
      <c r="K792" s="160"/>
      <c r="L792" s="158"/>
      <c r="M792" s="158"/>
      <c r="N792" s="158"/>
      <c r="O792" s="158"/>
      <c r="P792" s="158"/>
      <c r="Q792" s="158"/>
      <c r="R792" s="158"/>
      <c r="S792" s="158"/>
      <c r="T792" s="158"/>
      <c r="U792" s="158"/>
      <c r="V792" s="158"/>
      <c r="W792" s="158"/>
      <c r="X792" s="158"/>
      <c r="Y792" s="158"/>
      <c r="Z792" s="158"/>
      <c r="AA792" s="158"/>
      <c r="AB792" s="158"/>
      <c r="AC792" s="158"/>
      <c r="AD792" s="158"/>
      <c r="AE792" s="158"/>
      <c r="AF792" s="158"/>
      <c r="AG792" s="158"/>
      <c r="AH792" s="158"/>
      <c r="AI792" s="158"/>
      <c r="AJ792" s="158"/>
      <c r="AK792" s="158"/>
      <c r="AL792" s="158"/>
      <c r="AM792" s="158"/>
      <c r="AN792" s="158"/>
      <c r="AO792" s="158"/>
    </row>
    <row r="793" spans="8:41" x14ac:dyDescent="0.25">
      <c r="H793" s="159"/>
      <c r="I793" s="159"/>
      <c r="J793" s="160"/>
      <c r="K793" s="160"/>
      <c r="L793" s="158"/>
      <c r="M793" s="158"/>
      <c r="N793" s="158"/>
      <c r="O793" s="158"/>
      <c r="P793" s="158"/>
      <c r="Q793" s="158"/>
      <c r="R793" s="158"/>
      <c r="S793" s="158"/>
      <c r="T793" s="158"/>
      <c r="U793" s="158"/>
      <c r="V793" s="158"/>
      <c r="W793" s="158"/>
      <c r="X793" s="158"/>
      <c r="Y793" s="158"/>
      <c r="Z793" s="158"/>
      <c r="AA793" s="158"/>
      <c r="AB793" s="158"/>
      <c r="AC793" s="158"/>
      <c r="AD793" s="158"/>
      <c r="AE793" s="158"/>
      <c r="AF793" s="158"/>
      <c r="AG793" s="158"/>
      <c r="AH793" s="158"/>
      <c r="AI793" s="158"/>
      <c r="AJ793" s="158"/>
      <c r="AK793" s="158"/>
      <c r="AL793" s="158"/>
      <c r="AM793" s="158"/>
      <c r="AN793" s="158"/>
      <c r="AO793" s="158"/>
    </row>
    <row r="794" spans="8:41" x14ac:dyDescent="0.25">
      <c r="H794" s="159"/>
      <c r="I794" s="159"/>
      <c r="J794" s="160"/>
      <c r="K794" s="160"/>
      <c r="L794" s="158"/>
      <c r="M794" s="158"/>
      <c r="N794" s="158"/>
      <c r="O794" s="158"/>
      <c r="P794" s="158"/>
      <c r="Q794" s="158"/>
      <c r="R794" s="158"/>
      <c r="S794" s="158"/>
      <c r="T794" s="158"/>
      <c r="U794" s="158"/>
      <c r="V794" s="158"/>
      <c r="W794" s="158"/>
      <c r="X794" s="158"/>
      <c r="Y794" s="158"/>
      <c r="Z794" s="158"/>
      <c r="AA794" s="158"/>
      <c r="AB794" s="158"/>
      <c r="AC794" s="158"/>
      <c r="AD794" s="158"/>
      <c r="AE794" s="158"/>
      <c r="AF794" s="158"/>
      <c r="AG794" s="158"/>
      <c r="AH794" s="158"/>
      <c r="AI794" s="158"/>
      <c r="AJ794" s="158"/>
      <c r="AK794" s="158"/>
      <c r="AL794" s="158"/>
      <c r="AM794" s="158"/>
      <c r="AN794" s="158"/>
      <c r="AO794" s="158"/>
    </row>
    <row r="795" spans="8:41" x14ac:dyDescent="0.25">
      <c r="H795" s="159"/>
      <c r="I795" s="159"/>
      <c r="J795" s="160"/>
      <c r="K795" s="160"/>
      <c r="L795" s="158"/>
      <c r="M795" s="158"/>
      <c r="N795" s="158"/>
      <c r="O795" s="158"/>
      <c r="P795" s="158"/>
      <c r="Q795" s="158"/>
      <c r="R795" s="158"/>
      <c r="S795" s="158"/>
      <c r="T795" s="158"/>
      <c r="U795" s="158"/>
      <c r="V795" s="158"/>
      <c r="W795" s="158"/>
      <c r="X795" s="158"/>
      <c r="Y795" s="158"/>
      <c r="Z795" s="158"/>
      <c r="AA795" s="158"/>
      <c r="AB795" s="158"/>
      <c r="AC795" s="158"/>
      <c r="AD795" s="158"/>
      <c r="AE795" s="158"/>
      <c r="AF795" s="158"/>
      <c r="AG795" s="158"/>
      <c r="AH795" s="158"/>
      <c r="AI795" s="158"/>
      <c r="AJ795" s="158"/>
      <c r="AK795" s="158"/>
      <c r="AL795" s="158"/>
      <c r="AM795" s="158"/>
      <c r="AN795" s="158"/>
      <c r="AO795" s="158"/>
    </row>
    <row r="796" spans="8:41" x14ac:dyDescent="0.25">
      <c r="H796" s="159"/>
      <c r="I796" s="159"/>
      <c r="J796" s="160"/>
      <c r="K796" s="160"/>
      <c r="L796" s="158"/>
      <c r="M796" s="158"/>
      <c r="N796" s="158"/>
      <c r="O796" s="158"/>
      <c r="P796" s="158"/>
      <c r="Q796" s="158"/>
      <c r="R796" s="158"/>
      <c r="S796" s="158"/>
      <c r="T796" s="158"/>
      <c r="U796" s="158"/>
      <c r="V796" s="158"/>
      <c r="W796" s="158"/>
      <c r="X796" s="158"/>
      <c r="Y796" s="158"/>
      <c r="Z796" s="158"/>
      <c r="AA796" s="158"/>
      <c r="AB796" s="158"/>
      <c r="AC796" s="158"/>
      <c r="AD796" s="158"/>
      <c r="AE796" s="158"/>
      <c r="AF796" s="158"/>
      <c r="AG796" s="158"/>
      <c r="AH796" s="158"/>
      <c r="AI796" s="158"/>
      <c r="AJ796" s="158"/>
      <c r="AK796" s="158"/>
      <c r="AL796" s="158"/>
      <c r="AM796" s="158"/>
      <c r="AN796" s="158"/>
      <c r="AO796" s="158"/>
    </row>
    <row r="797" spans="8:41" x14ac:dyDescent="0.25">
      <c r="H797" s="159"/>
      <c r="I797" s="159"/>
      <c r="J797" s="160"/>
      <c r="K797" s="160"/>
      <c r="L797" s="158"/>
      <c r="M797" s="158"/>
      <c r="N797" s="158"/>
      <c r="O797" s="158"/>
      <c r="P797" s="158"/>
      <c r="Q797" s="158"/>
      <c r="R797" s="158"/>
      <c r="S797" s="158"/>
      <c r="T797" s="158"/>
      <c r="U797" s="158"/>
      <c r="V797" s="158"/>
      <c r="W797" s="158"/>
      <c r="X797" s="158"/>
      <c r="Y797" s="158"/>
      <c r="Z797" s="158"/>
      <c r="AA797" s="158"/>
      <c r="AB797" s="158"/>
      <c r="AC797" s="158"/>
      <c r="AD797" s="158"/>
      <c r="AE797" s="158"/>
      <c r="AF797" s="158"/>
      <c r="AG797" s="158"/>
      <c r="AH797" s="158"/>
      <c r="AI797" s="158"/>
      <c r="AJ797" s="158"/>
      <c r="AK797" s="158"/>
      <c r="AL797" s="158"/>
      <c r="AM797" s="158"/>
      <c r="AN797" s="158"/>
      <c r="AO797" s="158"/>
    </row>
    <row r="798" spans="8:41" x14ac:dyDescent="0.25">
      <c r="H798" s="159"/>
      <c r="I798" s="159"/>
      <c r="J798" s="160"/>
      <c r="K798" s="160"/>
      <c r="L798" s="158"/>
      <c r="M798" s="158"/>
      <c r="N798" s="158"/>
      <c r="O798" s="158"/>
      <c r="P798" s="158"/>
      <c r="Q798" s="158"/>
      <c r="R798" s="158"/>
      <c r="S798" s="158"/>
      <c r="T798" s="158"/>
      <c r="U798" s="158"/>
      <c r="V798" s="158"/>
      <c r="W798" s="158"/>
      <c r="X798" s="158"/>
      <c r="Y798" s="158"/>
      <c r="Z798" s="158"/>
      <c r="AA798" s="158"/>
      <c r="AB798" s="158"/>
      <c r="AC798" s="158"/>
      <c r="AD798" s="158"/>
      <c r="AE798" s="158"/>
      <c r="AF798" s="158"/>
      <c r="AG798" s="158"/>
      <c r="AH798" s="158"/>
      <c r="AI798" s="158"/>
      <c r="AJ798" s="158"/>
      <c r="AK798" s="158"/>
      <c r="AL798" s="158"/>
      <c r="AM798" s="158"/>
      <c r="AN798" s="158"/>
      <c r="AO798" s="158"/>
    </row>
    <row r="799" spans="8:41" x14ac:dyDescent="0.25">
      <c r="H799" s="159"/>
      <c r="I799" s="159"/>
      <c r="J799" s="160"/>
      <c r="K799" s="160"/>
      <c r="L799" s="158"/>
      <c r="M799" s="158"/>
      <c r="N799" s="158"/>
      <c r="O799" s="158"/>
      <c r="P799" s="158"/>
      <c r="Q799" s="158"/>
      <c r="R799" s="158"/>
      <c r="S799" s="158"/>
      <c r="T799" s="158"/>
      <c r="U799" s="158"/>
      <c r="V799" s="158"/>
      <c r="W799" s="158"/>
      <c r="X799" s="158"/>
      <c r="Y799" s="158"/>
      <c r="Z799" s="158"/>
      <c r="AA799" s="158"/>
      <c r="AB799" s="158"/>
      <c r="AC799" s="158"/>
      <c r="AD799" s="158"/>
      <c r="AE799" s="158"/>
      <c r="AF799" s="158"/>
      <c r="AG799" s="158"/>
      <c r="AH799" s="158"/>
      <c r="AI799" s="158"/>
      <c r="AJ799" s="158"/>
      <c r="AK799" s="158"/>
      <c r="AL799" s="158"/>
      <c r="AM799" s="158"/>
      <c r="AN799" s="158"/>
      <c r="AO799" s="158"/>
    </row>
    <row r="800" spans="8:41" x14ac:dyDescent="0.25">
      <c r="H800" s="159"/>
      <c r="I800" s="159"/>
      <c r="J800" s="160"/>
      <c r="K800" s="160"/>
      <c r="L800" s="158"/>
      <c r="M800" s="158"/>
      <c r="N800" s="158"/>
      <c r="O800" s="158"/>
      <c r="P800" s="158"/>
      <c r="Q800" s="158"/>
      <c r="R800" s="158"/>
      <c r="S800" s="158"/>
      <c r="T800" s="158"/>
      <c r="U800" s="158"/>
      <c r="V800" s="158"/>
      <c r="W800" s="158"/>
      <c r="X800" s="158"/>
      <c r="Y800" s="158"/>
      <c r="Z800" s="158"/>
      <c r="AA800" s="158"/>
      <c r="AB800" s="158"/>
      <c r="AC800" s="158"/>
      <c r="AD800" s="158"/>
      <c r="AE800" s="158"/>
      <c r="AF800" s="158"/>
      <c r="AG800" s="158"/>
      <c r="AH800" s="158"/>
      <c r="AI800" s="158"/>
      <c r="AJ800" s="158"/>
      <c r="AK800" s="158"/>
      <c r="AL800" s="158"/>
      <c r="AM800" s="158"/>
      <c r="AN800" s="158"/>
      <c r="AO800" s="158"/>
    </row>
    <row r="801" spans="8:41" x14ac:dyDescent="0.25">
      <c r="H801" s="159"/>
      <c r="I801" s="159"/>
      <c r="J801" s="160"/>
      <c r="K801" s="160"/>
      <c r="L801" s="158"/>
      <c r="M801" s="158"/>
      <c r="N801" s="158"/>
      <c r="O801" s="158"/>
      <c r="P801" s="158"/>
      <c r="Q801" s="158"/>
      <c r="R801" s="158"/>
      <c r="S801" s="158"/>
      <c r="T801" s="158"/>
      <c r="U801" s="158"/>
      <c r="V801" s="158"/>
      <c r="W801" s="158"/>
      <c r="X801" s="158"/>
      <c r="Y801" s="158"/>
      <c r="Z801" s="158"/>
      <c r="AA801" s="158"/>
      <c r="AB801" s="158"/>
      <c r="AC801" s="158"/>
      <c r="AD801" s="158"/>
      <c r="AE801" s="158"/>
      <c r="AF801" s="158"/>
      <c r="AG801" s="158"/>
      <c r="AH801" s="158"/>
      <c r="AI801" s="158"/>
      <c r="AJ801" s="158"/>
      <c r="AK801" s="158"/>
      <c r="AL801" s="158"/>
      <c r="AM801" s="158"/>
      <c r="AN801" s="158"/>
      <c r="AO801" s="158"/>
    </row>
    <row r="802" spans="8:41" x14ac:dyDescent="0.25">
      <c r="H802" s="159"/>
      <c r="I802" s="159"/>
      <c r="J802" s="160"/>
      <c r="K802" s="160"/>
      <c r="L802" s="158"/>
      <c r="M802" s="158"/>
      <c r="N802" s="158"/>
      <c r="O802" s="158"/>
      <c r="P802" s="158"/>
      <c r="Q802" s="158"/>
      <c r="R802" s="158"/>
      <c r="S802" s="158"/>
      <c r="T802" s="158"/>
      <c r="U802" s="158"/>
      <c r="V802" s="158"/>
      <c r="W802" s="158"/>
      <c r="X802" s="158"/>
      <c r="Y802" s="158"/>
      <c r="Z802" s="158"/>
      <c r="AA802" s="158"/>
      <c r="AB802" s="158"/>
      <c r="AC802" s="158"/>
      <c r="AD802" s="158"/>
      <c r="AE802" s="158"/>
      <c r="AF802" s="158"/>
      <c r="AG802" s="158"/>
      <c r="AH802" s="158"/>
      <c r="AI802" s="158"/>
      <c r="AJ802" s="158"/>
      <c r="AK802" s="158"/>
      <c r="AL802" s="158"/>
      <c r="AM802" s="158"/>
      <c r="AN802" s="158"/>
      <c r="AO802" s="158"/>
    </row>
    <row r="803" spans="8:41" x14ac:dyDescent="0.25">
      <c r="H803" s="159"/>
      <c r="I803" s="159"/>
      <c r="J803" s="160"/>
      <c r="K803" s="160"/>
      <c r="L803" s="158"/>
      <c r="M803" s="158"/>
      <c r="N803" s="158"/>
      <c r="O803" s="158"/>
      <c r="P803" s="158"/>
      <c r="Q803" s="158"/>
      <c r="R803" s="158"/>
      <c r="S803" s="158"/>
      <c r="T803" s="158"/>
      <c r="U803" s="158"/>
      <c r="V803" s="158"/>
      <c r="W803" s="158"/>
      <c r="X803" s="158"/>
      <c r="Y803" s="158"/>
      <c r="Z803" s="158"/>
      <c r="AA803" s="158"/>
      <c r="AB803" s="158"/>
      <c r="AC803" s="158"/>
      <c r="AD803" s="158"/>
      <c r="AE803" s="158"/>
      <c r="AF803" s="158"/>
      <c r="AG803" s="158"/>
      <c r="AH803" s="158"/>
      <c r="AI803" s="158"/>
      <c r="AJ803" s="158"/>
      <c r="AK803" s="158"/>
      <c r="AL803" s="158"/>
      <c r="AM803" s="158"/>
      <c r="AN803" s="158"/>
      <c r="AO803" s="158"/>
    </row>
    <row r="804" spans="8:41" x14ac:dyDescent="0.25">
      <c r="H804" s="159"/>
      <c r="I804" s="159"/>
      <c r="J804" s="160"/>
      <c r="K804" s="160"/>
      <c r="L804" s="158"/>
      <c r="M804" s="158"/>
      <c r="N804" s="158"/>
      <c r="O804" s="158"/>
      <c r="P804" s="158"/>
      <c r="Q804" s="158"/>
      <c r="R804" s="158"/>
      <c r="S804" s="158"/>
      <c r="T804" s="158"/>
      <c r="U804" s="158"/>
      <c r="V804" s="158"/>
      <c r="W804" s="158"/>
      <c r="X804" s="158"/>
      <c r="Y804" s="158"/>
      <c r="Z804" s="158"/>
      <c r="AA804" s="158"/>
      <c r="AB804" s="158"/>
      <c r="AC804" s="158"/>
      <c r="AD804" s="158"/>
      <c r="AE804" s="158"/>
      <c r="AF804" s="158"/>
      <c r="AG804" s="158"/>
      <c r="AH804" s="158"/>
      <c r="AI804" s="158"/>
      <c r="AJ804" s="158"/>
      <c r="AK804" s="158"/>
      <c r="AL804" s="158"/>
      <c r="AM804" s="158"/>
      <c r="AN804" s="158"/>
      <c r="AO804" s="158"/>
    </row>
    <row r="805" spans="8:41" x14ac:dyDescent="0.25">
      <c r="H805" s="159"/>
      <c r="I805" s="159"/>
      <c r="J805" s="160"/>
      <c r="K805" s="160"/>
      <c r="L805" s="158"/>
      <c r="M805" s="158"/>
      <c r="N805" s="158"/>
      <c r="O805" s="158"/>
      <c r="P805" s="158"/>
      <c r="Q805" s="158"/>
      <c r="R805" s="158"/>
      <c r="S805" s="158"/>
      <c r="T805" s="158"/>
      <c r="U805" s="158"/>
      <c r="V805" s="158"/>
      <c r="W805" s="158"/>
      <c r="X805" s="158"/>
      <c r="Y805" s="158"/>
      <c r="Z805" s="158"/>
      <c r="AA805" s="158"/>
      <c r="AB805" s="158"/>
      <c r="AC805" s="158"/>
      <c r="AD805" s="158"/>
      <c r="AE805" s="158"/>
      <c r="AF805" s="158"/>
      <c r="AG805" s="158"/>
      <c r="AH805" s="158"/>
      <c r="AI805" s="158"/>
      <c r="AJ805" s="158"/>
      <c r="AK805" s="158"/>
      <c r="AL805" s="158"/>
      <c r="AM805" s="158"/>
      <c r="AN805" s="158"/>
      <c r="AO805" s="158"/>
    </row>
    <row r="806" spans="8:41" x14ac:dyDescent="0.25">
      <c r="H806" s="159"/>
      <c r="I806" s="159"/>
      <c r="J806" s="160"/>
      <c r="K806" s="160"/>
      <c r="L806" s="158"/>
      <c r="M806" s="158"/>
      <c r="N806" s="158"/>
      <c r="O806" s="158"/>
      <c r="P806" s="158"/>
      <c r="Q806" s="158"/>
      <c r="R806" s="158"/>
      <c r="S806" s="158"/>
      <c r="T806" s="158"/>
      <c r="U806" s="158"/>
      <c r="V806" s="158"/>
      <c r="W806" s="158"/>
      <c r="X806" s="158"/>
      <c r="Y806" s="158"/>
      <c r="Z806" s="158"/>
      <c r="AA806" s="158"/>
      <c r="AB806" s="158"/>
      <c r="AC806" s="158"/>
      <c r="AD806" s="158"/>
      <c r="AE806" s="158"/>
      <c r="AF806" s="158"/>
      <c r="AG806" s="158"/>
      <c r="AH806" s="158"/>
      <c r="AI806" s="158"/>
      <c r="AJ806" s="158"/>
      <c r="AK806" s="158"/>
      <c r="AL806" s="158"/>
      <c r="AM806" s="158"/>
      <c r="AN806" s="158"/>
      <c r="AO806" s="158"/>
    </row>
    <row r="807" spans="8:41" x14ac:dyDescent="0.25">
      <c r="H807" s="159"/>
      <c r="I807" s="159"/>
      <c r="J807" s="160"/>
      <c r="K807" s="160"/>
      <c r="L807" s="158"/>
      <c r="M807" s="158"/>
      <c r="N807" s="158"/>
      <c r="O807" s="158"/>
      <c r="P807" s="158"/>
      <c r="Q807" s="158"/>
      <c r="R807" s="158"/>
      <c r="S807" s="158"/>
      <c r="T807" s="158"/>
      <c r="U807" s="158"/>
      <c r="V807" s="158"/>
      <c r="W807" s="158"/>
      <c r="X807" s="158"/>
      <c r="Y807" s="158"/>
      <c r="Z807" s="158"/>
      <c r="AA807" s="158"/>
      <c r="AB807" s="158"/>
      <c r="AC807" s="158"/>
      <c r="AD807" s="158"/>
      <c r="AE807" s="158"/>
      <c r="AF807" s="158"/>
      <c r="AG807" s="158"/>
      <c r="AH807" s="158"/>
      <c r="AI807" s="158"/>
      <c r="AJ807" s="158"/>
      <c r="AK807" s="158"/>
      <c r="AL807" s="158"/>
      <c r="AM807" s="158"/>
      <c r="AN807" s="158"/>
      <c r="AO807" s="158"/>
    </row>
    <row r="808" spans="8:41" x14ac:dyDescent="0.25">
      <c r="H808" s="159"/>
      <c r="I808" s="159"/>
      <c r="J808" s="160"/>
      <c r="K808" s="160"/>
      <c r="L808" s="158"/>
      <c r="M808" s="158"/>
      <c r="N808" s="158"/>
      <c r="O808" s="158"/>
      <c r="P808" s="158"/>
      <c r="Q808" s="158"/>
      <c r="R808" s="158"/>
      <c r="S808" s="158"/>
      <c r="T808" s="158"/>
      <c r="U808" s="158"/>
      <c r="V808" s="158"/>
      <c r="W808" s="158"/>
      <c r="X808" s="158"/>
      <c r="Y808" s="158"/>
      <c r="Z808" s="158"/>
      <c r="AA808" s="158"/>
      <c r="AB808" s="158"/>
      <c r="AC808" s="158"/>
      <c r="AD808" s="158"/>
      <c r="AE808" s="158"/>
      <c r="AF808" s="158"/>
      <c r="AG808" s="158"/>
      <c r="AH808" s="158"/>
      <c r="AI808" s="158"/>
      <c r="AJ808" s="158"/>
      <c r="AK808" s="158"/>
      <c r="AL808" s="158"/>
      <c r="AM808" s="158"/>
      <c r="AN808" s="158"/>
      <c r="AO808" s="158"/>
    </row>
    <row r="809" spans="8:41" x14ac:dyDescent="0.25">
      <c r="H809" s="159"/>
      <c r="I809" s="159"/>
      <c r="J809" s="160"/>
      <c r="K809" s="160"/>
      <c r="L809" s="158"/>
      <c r="M809" s="158"/>
      <c r="N809" s="158"/>
      <c r="O809" s="158"/>
      <c r="P809" s="158"/>
      <c r="Q809" s="158"/>
      <c r="R809" s="158"/>
      <c r="S809" s="158"/>
      <c r="T809" s="158"/>
      <c r="U809" s="158"/>
      <c r="V809" s="158"/>
      <c r="W809" s="158"/>
      <c r="X809" s="158"/>
      <c r="Y809" s="158"/>
      <c r="Z809" s="158"/>
      <c r="AA809" s="158"/>
      <c r="AB809" s="158"/>
      <c r="AC809" s="158"/>
      <c r="AD809" s="158"/>
      <c r="AE809" s="158"/>
      <c r="AF809" s="158"/>
      <c r="AG809" s="158"/>
      <c r="AH809" s="158"/>
      <c r="AI809" s="158"/>
      <c r="AJ809" s="158"/>
      <c r="AK809" s="158"/>
      <c r="AL809" s="158"/>
      <c r="AM809" s="158"/>
      <c r="AN809" s="158"/>
      <c r="AO809" s="158"/>
    </row>
    <row r="810" spans="8:41" x14ac:dyDescent="0.25">
      <c r="H810" s="159"/>
      <c r="I810" s="159"/>
      <c r="J810" s="160"/>
      <c r="K810" s="160"/>
      <c r="L810" s="158"/>
      <c r="M810" s="158"/>
      <c r="N810" s="158"/>
      <c r="O810" s="158"/>
      <c r="P810" s="158"/>
      <c r="Q810" s="158"/>
      <c r="R810" s="158"/>
      <c r="S810" s="158"/>
      <c r="T810" s="158"/>
      <c r="U810" s="158"/>
      <c r="V810" s="158"/>
      <c r="W810" s="158"/>
      <c r="X810" s="158"/>
      <c r="Y810" s="158"/>
      <c r="Z810" s="158"/>
      <c r="AA810" s="158"/>
      <c r="AB810" s="158"/>
      <c r="AC810" s="158"/>
      <c r="AD810" s="158"/>
      <c r="AE810" s="158"/>
      <c r="AF810" s="158"/>
      <c r="AG810" s="158"/>
      <c r="AH810" s="158"/>
      <c r="AI810" s="158"/>
      <c r="AJ810" s="158"/>
      <c r="AK810" s="158"/>
      <c r="AL810" s="158"/>
      <c r="AM810" s="158"/>
      <c r="AN810" s="158"/>
      <c r="AO810" s="158"/>
    </row>
    <row r="811" spans="8:41" x14ac:dyDescent="0.25">
      <c r="H811" s="159"/>
      <c r="I811" s="159"/>
      <c r="J811" s="160"/>
      <c r="K811" s="160"/>
      <c r="L811" s="158"/>
      <c r="M811" s="158"/>
      <c r="N811" s="158"/>
      <c r="O811" s="158"/>
      <c r="P811" s="158"/>
      <c r="Q811" s="158"/>
      <c r="R811" s="158"/>
      <c r="S811" s="158"/>
      <c r="T811" s="158"/>
      <c r="U811" s="158"/>
      <c r="V811" s="158"/>
      <c r="W811" s="158"/>
      <c r="X811" s="158"/>
      <c r="Y811" s="158"/>
      <c r="Z811" s="158"/>
      <c r="AA811" s="158"/>
      <c r="AB811" s="158"/>
      <c r="AC811" s="158"/>
      <c r="AD811" s="158"/>
      <c r="AE811" s="158"/>
      <c r="AF811" s="158"/>
      <c r="AG811" s="158"/>
      <c r="AH811" s="158"/>
      <c r="AI811" s="158"/>
      <c r="AJ811" s="158"/>
      <c r="AK811" s="158"/>
      <c r="AL811" s="158"/>
      <c r="AM811" s="158"/>
      <c r="AN811" s="158"/>
      <c r="AO811" s="158"/>
    </row>
    <row r="812" spans="8:41" x14ac:dyDescent="0.25">
      <c r="H812" s="159"/>
      <c r="I812" s="159"/>
      <c r="J812" s="160"/>
      <c r="K812" s="160"/>
      <c r="L812" s="158"/>
      <c r="M812" s="158"/>
      <c r="N812" s="158"/>
      <c r="O812" s="158"/>
      <c r="P812" s="158"/>
      <c r="Q812" s="158"/>
      <c r="R812" s="158"/>
      <c r="S812" s="158"/>
      <c r="T812" s="158"/>
      <c r="U812" s="158"/>
      <c r="V812" s="158"/>
      <c r="W812" s="158"/>
      <c r="X812" s="158"/>
      <c r="Y812" s="158"/>
      <c r="Z812" s="158"/>
      <c r="AA812" s="158"/>
      <c r="AB812" s="158"/>
      <c r="AC812" s="158"/>
      <c r="AD812" s="158"/>
      <c r="AE812" s="158"/>
      <c r="AF812" s="158"/>
      <c r="AG812" s="158"/>
      <c r="AH812" s="158"/>
      <c r="AI812" s="158"/>
      <c r="AJ812" s="158"/>
      <c r="AK812" s="158"/>
      <c r="AL812" s="158"/>
      <c r="AM812" s="158"/>
      <c r="AN812" s="158"/>
      <c r="AO812" s="158"/>
    </row>
    <row r="813" spans="8:41" x14ac:dyDescent="0.25">
      <c r="H813" s="159"/>
      <c r="I813" s="159"/>
      <c r="J813" s="160"/>
      <c r="K813" s="160"/>
      <c r="L813" s="158"/>
      <c r="M813" s="158"/>
      <c r="N813" s="158"/>
      <c r="O813" s="158"/>
      <c r="P813" s="158"/>
      <c r="Q813" s="158"/>
      <c r="R813" s="158"/>
      <c r="S813" s="158"/>
      <c r="T813" s="158"/>
      <c r="U813" s="158"/>
      <c r="V813" s="158"/>
      <c r="W813" s="158"/>
      <c r="X813" s="158"/>
      <c r="Y813" s="158"/>
      <c r="Z813" s="158"/>
      <c r="AA813" s="158"/>
      <c r="AB813" s="158"/>
      <c r="AC813" s="158"/>
      <c r="AD813" s="158"/>
      <c r="AE813" s="158"/>
      <c r="AF813" s="158"/>
      <c r="AG813" s="158"/>
      <c r="AH813" s="158"/>
      <c r="AI813" s="158"/>
      <c r="AJ813" s="158"/>
      <c r="AK813" s="158"/>
      <c r="AL813" s="158"/>
      <c r="AM813" s="158"/>
      <c r="AN813" s="158"/>
      <c r="AO813" s="158"/>
    </row>
    <row r="814" spans="8:41" x14ac:dyDescent="0.25">
      <c r="H814" s="159"/>
      <c r="I814" s="159"/>
      <c r="J814" s="160"/>
      <c r="K814" s="160"/>
      <c r="L814" s="158"/>
      <c r="M814" s="158"/>
      <c r="N814" s="158"/>
      <c r="O814" s="158"/>
      <c r="P814" s="158"/>
      <c r="Q814" s="158"/>
      <c r="R814" s="158"/>
      <c r="S814" s="158"/>
      <c r="T814" s="158"/>
      <c r="U814" s="158"/>
      <c r="V814" s="158"/>
      <c r="W814" s="158"/>
      <c r="X814" s="158"/>
      <c r="Y814" s="158"/>
      <c r="Z814" s="158"/>
      <c r="AA814" s="158"/>
      <c r="AB814" s="158"/>
      <c r="AC814" s="158"/>
      <c r="AD814" s="158"/>
      <c r="AE814" s="158"/>
      <c r="AF814" s="158"/>
      <c r="AG814" s="158"/>
      <c r="AH814" s="158"/>
      <c r="AI814" s="158"/>
      <c r="AJ814" s="158"/>
      <c r="AK814" s="158"/>
      <c r="AL814" s="158"/>
      <c r="AM814" s="158"/>
      <c r="AN814" s="158"/>
      <c r="AO814" s="158"/>
    </row>
    <row r="815" spans="8:41" x14ac:dyDescent="0.25">
      <c r="H815" s="159"/>
      <c r="I815" s="159"/>
      <c r="J815" s="160"/>
      <c r="K815" s="160"/>
      <c r="L815" s="158"/>
      <c r="M815" s="158"/>
      <c r="N815" s="158"/>
      <c r="O815" s="158"/>
      <c r="P815" s="158"/>
      <c r="Q815" s="158"/>
      <c r="R815" s="158"/>
      <c r="S815" s="158"/>
      <c r="T815" s="158"/>
      <c r="U815" s="158"/>
      <c r="V815" s="158"/>
      <c r="W815" s="158"/>
      <c r="X815" s="158"/>
      <c r="Y815" s="158"/>
      <c r="Z815" s="158"/>
      <c r="AA815" s="158"/>
      <c r="AB815" s="158"/>
      <c r="AC815" s="158"/>
      <c r="AD815" s="158"/>
      <c r="AE815" s="158"/>
      <c r="AF815" s="158"/>
      <c r="AG815" s="158"/>
      <c r="AH815" s="158"/>
      <c r="AI815" s="158"/>
      <c r="AJ815" s="158"/>
      <c r="AK815" s="158"/>
      <c r="AL815" s="158"/>
      <c r="AM815" s="158"/>
      <c r="AN815" s="158"/>
      <c r="AO815" s="158"/>
    </row>
    <row r="816" spans="8:41" x14ac:dyDescent="0.25">
      <c r="H816" s="159"/>
      <c r="I816" s="159"/>
      <c r="J816" s="160"/>
      <c r="K816" s="160"/>
      <c r="L816" s="158"/>
      <c r="M816" s="158"/>
      <c r="N816" s="158"/>
      <c r="O816" s="158"/>
      <c r="P816" s="158"/>
      <c r="Q816" s="158"/>
      <c r="R816" s="158"/>
      <c r="S816" s="158"/>
      <c r="T816" s="158"/>
      <c r="U816" s="158"/>
      <c r="V816" s="158"/>
      <c r="W816" s="158"/>
      <c r="X816" s="158"/>
      <c r="Y816" s="158"/>
      <c r="Z816" s="158"/>
      <c r="AA816" s="158"/>
      <c r="AB816" s="158"/>
      <c r="AC816" s="158"/>
      <c r="AD816" s="158"/>
      <c r="AE816" s="158"/>
      <c r="AF816" s="158"/>
      <c r="AG816" s="158"/>
      <c r="AH816" s="158"/>
      <c r="AI816" s="158"/>
      <c r="AJ816" s="158"/>
      <c r="AK816" s="158"/>
      <c r="AL816" s="158"/>
      <c r="AM816" s="158"/>
      <c r="AN816" s="158"/>
      <c r="AO816" s="158"/>
    </row>
    <row r="817" spans="8:41" x14ac:dyDescent="0.25">
      <c r="H817" s="159"/>
      <c r="I817" s="159"/>
      <c r="J817" s="160"/>
      <c r="K817" s="160"/>
      <c r="L817" s="158"/>
      <c r="M817" s="158"/>
      <c r="N817" s="158"/>
      <c r="O817" s="158"/>
      <c r="P817" s="158"/>
      <c r="Q817" s="158"/>
      <c r="R817" s="158"/>
      <c r="S817" s="158"/>
      <c r="T817" s="158"/>
      <c r="U817" s="158"/>
      <c r="V817" s="158"/>
      <c r="W817" s="158"/>
      <c r="X817" s="158"/>
      <c r="Y817" s="158"/>
      <c r="Z817" s="158"/>
      <c r="AA817" s="158"/>
      <c r="AB817" s="158"/>
      <c r="AC817" s="158"/>
      <c r="AD817" s="158"/>
      <c r="AE817" s="158"/>
      <c r="AF817" s="158"/>
      <c r="AG817" s="158"/>
      <c r="AH817" s="158"/>
      <c r="AI817" s="158"/>
      <c r="AJ817" s="158"/>
      <c r="AK817" s="158"/>
      <c r="AL817" s="158"/>
      <c r="AM817" s="158"/>
      <c r="AN817" s="158"/>
      <c r="AO817" s="158"/>
    </row>
    <row r="818" spans="8:41" x14ac:dyDescent="0.25">
      <c r="H818" s="159"/>
      <c r="I818" s="159"/>
      <c r="J818" s="160"/>
      <c r="K818" s="160"/>
      <c r="L818" s="158"/>
      <c r="M818" s="158"/>
      <c r="N818" s="158"/>
      <c r="O818" s="158"/>
      <c r="P818" s="158"/>
      <c r="Q818" s="158"/>
      <c r="R818" s="158"/>
      <c r="S818" s="158"/>
      <c r="T818" s="158"/>
      <c r="U818" s="158"/>
      <c r="V818" s="158"/>
      <c r="W818" s="158"/>
      <c r="X818" s="158"/>
      <c r="Y818" s="158"/>
      <c r="Z818" s="158"/>
      <c r="AA818" s="158"/>
      <c r="AB818" s="158"/>
      <c r="AC818" s="158"/>
      <c r="AD818" s="158"/>
      <c r="AE818" s="158"/>
      <c r="AF818" s="158"/>
      <c r="AG818" s="158"/>
      <c r="AH818" s="158"/>
      <c r="AI818" s="158"/>
      <c r="AJ818" s="158"/>
      <c r="AK818" s="158"/>
      <c r="AL818" s="158"/>
      <c r="AM818" s="158"/>
      <c r="AN818" s="158"/>
      <c r="AO818" s="158"/>
    </row>
    <row r="819" spans="8:41" x14ac:dyDescent="0.25">
      <c r="H819" s="159"/>
      <c r="I819" s="159"/>
      <c r="J819" s="160"/>
      <c r="K819" s="160"/>
      <c r="L819" s="158"/>
      <c r="M819" s="158"/>
      <c r="N819" s="158"/>
      <c r="O819" s="158"/>
      <c r="P819" s="158"/>
      <c r="Q819" s="158"/>
      <c r="R819" s="158"/>
      <c r="S819" s="158"/>
      <c r="T819" s="158"/>
      <c r="U819" s="158"/>
      <c r="V819" s="158"/>
      <c r="W819" s="158"/>
      <c r="X819" s="158"/>
      <c r="Y819" s="158"/>
      <c r="Z819" s="158"/>
      <c r="AA819" s="158"/>
      <c r="AB819" s="158"/>
      <c r="AC819" s="158"/>
      <c r="AD819" s="158"/>
      <c r="AE819" s="158"/>
      <c r="AF819" s="158"/>
      <c r="AG819" s="158"/>
      <c r="AH819" s="158"/>
      <c r="AI819" s="158"/>
      <c r="AJ819" s="158"/>
      <c r="AK819" s="158"/>
      <c r="AL819" s="158"/>
      <c r="AM819" s="158"/>
      <c r="AN819" s="158"/>
      <c r="AO819" s="158"/>
    </row>
    <row r="820" spans="8:41" x14ac:dyDescent="0.25">
      <c r="H820" s="159"/>
      <c r="I820" s="159"/>
      <c r="J820" s="160"/>
      <c r="K820" s="160"/>
      <c r="L820" s="158"/>
      <c r="M820" s="158"/>
      <c r="N820" s="158"/>
      <c r="O820" s="158"/>
      <c r="P820" s="158"/>
      <c r="Q820" s="158"/>
      <c r="R820" s="158"/>
      <c r="S820" s="158"/>
      <c r="T820" s="158"/>
      <c r="U820" s="158"/>
      <c r="V820" s="158"/>
      <c r="W820" s="158"/>
      <c r="X820" s="158"/>
      <c r="Y820" s="158"/>
      <c r="Z820" s="158"/>
      <c r="AA820" s="158"/>
      <c r="AB820" s="158"/>
      <c r="AC820" s="158"/>
      <c r="AD820" s="158"/>
      <c r="AE820" s="158"/>
      <c r="AF820" s="158"/>
      <c r="AG820" s="158"/>
      <c r="AH820" s="158"/>
      <c r="AI820" s="158"/>
      <c r="AJ820" s="158"/>
      <c r="AK820" s="158"/>
      <c r="AL820" s="158"/>
      <c r="AM820" s="158"/>
      <c r="AN820" s="158"/>
      <c r="AO820" s="158"/>
    </row>
    <row r="821" spans="8:41" x14ac:dyDescent="0.25">
      <c r="H821" s="159"/>
      <c r="I821" s="159"/>
      <c r="J821" s="160"/>
      <c r="K821" s="160"/>
      <c r="L821" s="158"/>
      <c r="M821" s="158"/>
      <c r="N821" s="158"/>
      <c r="O821" s="158"/>
      <c r="P821" s="158"/>
      <c r="Q821" s="158"/>
      <c r="R821" s="158"/>
      <c r="S821" s="158"/>
      <c r="T821" s="158"/>
      <c r="U821" s="158"/>
      <c r="V821" s="158"/>
      <c r="W821" s="158"/>
      <c r="X821" s="158"/>
      <c r="Y821" s="158"/>
      <c r="Z821" s="158"/>
      <c r="AA821" s="158"/>
      <c r="AB821" s="158"/>
      <c r="AC821" s="158"/>
      <c r="AD821" s="158"/>
      <c r="AE821" s="158"/>
      <c r="AF821" s="158"/>
      <c r="AG821" s="158"/>
      <c r="AH821" s="158"/>
      <c r="AI821" s="158"/>
      <c r="AJ821" s="158"/>
      <c r="AK821" s="158"/>
      <c r="AL821" s="158"/>
      <c r="AM821" s="158"/>
      <c r="AN821" s="158"/>
      <c r="AO821" s="158"/>
    </row>
    <row r="822" spans="8:41" x14ac:dyDescent="0.25">
      <c r="H822" s="159"/>
      <c r="I822" s="159"/>
      <c r="J822" s="160"/>
      <c r="K822" s="160"/>
      <c r="L822" s="158"/>
      <c r="M822" s="158"/>
      <c r="N822" s="158"/>
      <c r="O822" s="158"/>
      <c r="P822" s="158"/>
      <c r="Q822" s="158"/>
      <c r="R822" s="158"/>
      <c r="S822" s="158"/>
      <c r="T822" s="158"/>
      <c r="U822" s="158"/>
      <c r="V822" s="158"/>
      <c r="W822" s="158"/>
      <c r="X822" s="158"/>
      <c r="Y822" s="158"/>
      <c r="Z822" s="158"/>
      <c r="AA822" s="158"/>
      <c r="AB822" s="158"/>
      <c r="AC822" s="158"/>
      <c r="AD822" s="158"/>
      <c r="AE822" s="158"/>
      <c r="AF822" s="158"/>
      <c r="AG822" s="158"/>
      <c r="AH822" s="158"/>
      <c r="AI822" s="158"/>
      <c r="AJ822" s="158"/>
      <c r="AK822" s="158"/>
      <c r="AL822" s="158"/>
      <c r="AM822" s="158"/>
      <c r="AN822" s="158"/>
      <c r="AO822" s="158"/>
    </row>
    <row r="823" spans="8:41" x14ac:dyDescent="0.25">
      <c r="H823" s="159"/>
      <c r="I823" s="159"/>
      <c r="J823" s="160"/>
      <c r="K823" s="160"/>
      <c r="L823" s="158"/>
      <c r="M823" s="158"/>
      <c r="N823" s="158"/>
      <c r="O823" s="158"/>
      <c r="P823" s="158"/>
      <c r="Q823" s="158"/>
      <c r="R823" s="158"/>
      <c r="S823" s="158"/>
      <c r="T823" s="158"/>
      <c r="U823" s="158"/>
      <c r="V823" s="158"/>
      <c r="W823" s="158"/>
      <c r="X823" s="158"/>
      <c r="Y823" s="158"/>
      <c r="Z823" s="158"/>
      <c r="AA823" s="158"/>
      <c r="AB823" s="158"/>
      <c r="AC823" s="158"/>
      <c r="AD823" s="158"/>
      <c r="AE823" s="158"/>
      <c r="AF823" s="158"/>
      <c r="AG823" s="158"/>
      <c r="AH823" s="158"/>
      <c r="AI823" s="158"/>
      <c r="AJ823" s="158"/>
      <c r="AK823" s="158"/>
      <c r="AL823" s="158"/>
      <c r="AM823" s="158"/>
      <c r="AN823" s="158"/>
      <c r="AO823" s="158"/>
    </row>
    <row r="824" spans="8:41" x14ac:dyDescent="0.25">
      <c r="H824" s="159"/>
      <c r="I824" s="159"/>
      <c r="J824" s="160"/>
      <c r="K824" s="160"/>
      <c r="L824" s="158"/>
      <c r="M824" s="158"/>
      <c r="N824" s="158"/>
      <c r="O824" s="158"/>
      <c r="P824" s="158"/>
      <c r="Q824" s="158"/>
      <c r="R824" s="158"/>
      <c r="S824" s="158"/>
      <c r="T824" s="158"/>
      <c r="U824" s="158"/>
      <c r="V824" s="158"/>
      <c r="W824" s="158"/>
      <c r="X824" s="158"/>
      <c r="Y824" s="158"/>
      <c r="Z824" s="158"/>
      <c r="AA824" s="158"/>
      <c r="AB824" s="158"/>
      <c r="AC824" s="158"/>
      <c r="AD824" s="158"/>
      <c r="AE824" s="158"/>
      <c r="AF824" s="158"/>
      <c r="AG824" s="158"/>
      <c r="AH824" s="158"/>
      <c r="AI824" s="158"/>
      <c r="AJ824" s="158"/>
      <c r="AK824" s="158"/>
      <c r="AL824" s="158"/>
      <c r="AM824" s="158"/>
      <c r="AN824" s="158"/>
      <c r="AO824" s="158"/>
    </row>
    <row r="825" spans="8:41" x14ac:dyDescent="0.25">
      <c r="H825" s="159"/>
      <c r="I825" s="159"/>
      <c r="J825" s="160"/>
      <c r="K825" s="160"/>
      <c r="L825" s="158"/>
      <c r="M825" s="158"/>
      <c r="N825" s="158"/>
      <c r="O825" s="158"/>
      <c r="P825" s="158"/>
      <c r="Q825" s="158"/>
      <c r="R825" s="158"/>
      <c r="S825" s="158"/>
      <c r="T825" s="158"/>
      <c r="U825" s="158"/>
      <c r="V825" s="158"/>
      <c r="W825" s="158"/>
      <c r="X825" s="158"/>
      <c r="Y825" s="158"/>
      <c r="Z825" s="158"/>
      <c r="AA825" s="158"/>
      <c r="AB825" s="158"/>
      <c r="AC825" s="158"/>
      <c r="AD825" s="158"/>
      <c r="AE825" s="158"/>
      <c r="AF825" s="158"/>
      <c r="AG825" s="158"/>
      <c r="AH825" s="158"/>
      <c r="AI825" s="158"/>
      <c r="AJ825" s="158"/>
      <c r="AK825" s="158"/>
      <c r="AL825" s="158"/>
      <c r="AM825" s="158"/>
      <c r="AN825" s="158"/>
      <c r="AO825" s="158"/>
    </row>
    <row r="826" spans="8:41" x14ac:dyDescent="0.25">
      <c r="H826" s="159"/>
      <c r="I826" s="159"/>
      <c r="J826" s="160"/>
      <c r="K826" s="160"/>
      <c r="L826" s="158"/>
      <c r="M826" s="158"/>
      <c r="N826" s="158"/>
      <c r="O826" s="158"/>
      <c r="P826" s="158"/>
      <c r="Q826" s="158"/>
      <c r="R826" s="158"/>
      <c r="S826" s="158"/>
      <c r="T826" s="158"/>
      <c r="U826" s="158"/>
      <c r="V826" s="158"/>
      <c r="W826" s="158"/>
      <c r="X826" s="158"/>
      <c r="Y826" s="158"/>
      <c r="Z826" s="158"/>
      <c r="AA826" s="158"/>
      <c r="AB826" s="158"/>
      <c r="AC826" s="158"/>
      <c r="AD826" s="158"/>
      <c r="AE826" s="158"/>
      <c r="AF826" s="158"/>
      <c r="AG826" s="158"/>
      <c r="AH826" s="158"/>
      <c r="AI826" s="158"/>
      <c r="AJ826" s="158"/>
      <c r="AK826" s="158"/>
      <c r="AL826" s="158"/>
      <c r="AM826" s="158"/>
      <c r="AN826" s="158"/>
      <c r="AO826" s="158"/>
    </row>
    <row r="827" spans="8:41" x14ac:dyDescent="0.25">
      <c r="H827" s="159"/>
      <c r="I827" s="159"/>
      <c r="J827" s="160"/>
      <c r="K827" s="160"/>
      <c r="L827" s="158"/>
      <c r="M827" s="158"/>
      <c r="N827" s="158"/>
      <c r="O827" s="158"/>
      <c r="P827" s="158"/>
      <c r="Q827" s="158"/>
      <c r="R827" s="158"/>
      <c r="S827" s="158"/>
      <c r="T827" s="158"/>
      <c r="U827" s="158"/>
      <c r="V827" s="158"/>
      <c r="W827" s="158"/>
      <c r="X827" s="158"/>
      <c r="Y827" s="158"/>
      <c r="Z827" s="158"/>
      <c r="AA827" s="158"/>
      <c r="AB827" s="158"/>
      <c r="AC827" s="158"/>
      <c r="AD827" s="158"/>
      <c r="AE827" s="158"/>
      <c r="AF827" s="158"/>
      <c r="AG827" s="158"/>
      <c r="AH827" s="158"/>
      <c r="AI827" s="158"/>
      <c r="AJ827" s="158"/>
      <c r="AK827" s="158"/>
      <c r="AL827" s="158"/>
      <c r="AM827" s="158"/>
      <c r="AN827" s="158"/>
      <c r="AO827" s="158"/>
    </row>
    <row r="828" spans="8:41" x14ac:dyDescent="0.25">
      <c r="H828" s="159"/>
      <c r="I828" s="159"/>
      <c r="J828" s="160"/>
      <c r="K828" s="160"/>
      <c r="L828" s="158"/>
      <c r="M828" s="158"/>
      <c r="N828" s="158"/>
      <c r="O828" s="158"/>
      <c r="P828" s="158"/>
      <c r="Q828" s="158"/>
      <c r="R828" s="158"/>
      <c r="S828" s="158"/>
      <c r="T828" s="158"/>
      <c r="U828" s="158"/>
      <c r="V828" s="158"/>
      <c r="W828" s="158"/>
      <c r="X828" s="158"/>
      <c r="Y828" s="158"/>
      <c r="Z828" s="158"/>
      <c r="AA828" s="158"/>
      <c r="AB828" s="158"/>
      <c r="AC828" s="158"/>
      <c r="AD828" s="158"/>
      <c r="AE828" s="158"/>
      <c r="AF828" s="158"/>
      <c r="AG828" s="158"/>
      <c r="AH828" s="158"/>
      <c r="AI828" s="158"/>
      <c r="AJ828" s="158"/>
      <c r="AK828" s="158"/>
      <c r="AL828" s="158"/>
      <c r="AM828" s="158"/>
      <c r="AN828" s="158"/>
      <c r="AO828" s="158"/>
    </row>
    <row r="829" spans="8:41" x14ac:dyDescent="0.25">
      <c r="H829" s="159"/>
      <c r="I829" s="159"/>
      <c r="J829" s="160"/>
      <c r="K829" s="160"/>
      <c r="L829" s="158"/>
      <c r="M829" s="158"/>
      <c r="N829" s="158"/>
      <c r="O829" s="158"/>
      <c r="P829" s="158"/>
      <c r="Q829" s="158"/>
      <c r="R829" s="158"/>
      <c r="S829" s="158"/>
      <c r="T829" s="158"/>
      <c r="U829" s="158"/>
      <c r="V829" s="158"/>
      <c r="W829" s="158"/>
      <c r="X829" s="158"/>
      <c r="Y829" s="158"/>
      <c r="Z829" s="158"/>
      <c r="AA829" s="158"/>
      <c r="AB829" s="158"/>
      <c r="AC829" s="158"/>
      <c r="AD829" s="158"/>
      <c r="AE829" s="158"/>
      <c r="AF829" s="158"/>
      <c r="AG829" s="158"/>
      <c r="AH829" s="158"/>
      <c r="AI829" s="158"/>
      <c r="AJ829" s="158"/>
      <c r="AK829" s="158"/>
      <c r="AL829" s="158"/>
      <c r="AM829" s="158"/>
      <c r="AN829" s="158"/>
      <c r="AO829" s="158"/>
    </row>
    <row r="830" spans="8:41" x14ac:dyDescent="0.25">
      <c r="H830" s="159"/>
      <c r="I830" s="159"/>
      <c r="J830" s="160"/>
      <c r="K830" s="160"/>
      <c r="L830" s="158"/>
      <c r="M830" s="158"/>
      <c r="N830" s="158"/>
      <c r="O830" s="158"/>
      <c r="P830" s="158"/>
      <c r="Q830" s="158"/>
      <c r="R830" s="158"/>
      <c r="S830" s="158"/>
      <c r="T830" s="158"/>
      <c r="U830" s="158"/>
      <c r="V830" s="158"/>
      <c r="W830" s="158"/>
      <c r="X830" s="158"/>
      <c r="Y830" s="158"/>
      <c r="Z830" s="158"/>
      <c r="AA830" s="158"/>
      <c r="AB830" s="158"/>
      <c r="AC830" s="158"/>
      <c r="AD830" s="158"/>
      <c r="AE830" s="158"/>
      <c r="AF830" s="158"/>
      <c r="AG830" s="158"/>
      <c r="AH830" s="158"/>
      <c r="AI830" s="158"/>
      <c r="AJ830" s="158"/>
      <c r="AK830" s="158"/>
      <c r="AL830" s="158"/>
      <c r="AM830" s="158"/>
      <c r="AN830" s="158"/>
      <c r="AO830" s="158"/>
    </row>
    <row r="831" spans="8:41" x14ac:dyDescent="0.25">
      <c r="H831" s="159"/>
      <c r="I831" s="159"/>
      <c r="J831" s="160"/>
      <c r="K831" s="160"/>
      <c r="L831" s="158"/>
      <c r="M831" s="158"/>
      <c r="N831" s="158"/>
      <c r="O831" s="158"/>
      <c r="P831" s="158"/>
      <c r="Q831" s="158"/>
      <c r="R831" s="158"/>
      <c r="S831" s="158"/>
      <c r="T831" s="158"/>
      <c r="U831" s="158"/>
      <c r="V831" s="158"/>
      <c r="W831" s="158"/>
      <c r="X831" s="158"/>
      <c r="Y831" s="158"/>
      <c r="Z831" s="158"/>
      <c r="AA831" s="158"/>
      <c r="AB831" s="158"/>
      <c r="AC831" s="158"/>
      <c r="AD831" s="158"/>
      <c r="AE831" s="158"/>
      <c r="AF831" s="158"/>
      <c r="AG831" s="158"/>
      <c r="AH831" s="158"/>
      <c r="AI831" s="158"/>
      <c r="AJ831" s="158"/>
      <c r="AK831" s="158"/>
      <c r="AL831" s="158"/>
      <c r="AM831" s="158"/>
      <c r="AN831" s="158"/>
      <c r="AO831" s="158"/>
    </row>
    <row r="832" spans="8:41" x14ac:dyDescent="0.25">
      <c r="H832" s="159"/>
      <c r="I832" s="159"/>
      <c r="J832" s="160"/>
      <c r="K832" s="160"/>
      <c r="L832" s="158"/>
      <c r="M832" s="158"/>
      <c r="N832" s="158"/>
      <c r="O832" s="158"/>
      <c r="P832" s="158"/>
      <c r="Q832" s="158"/>
      <c r="R832" s="158"/>
      <c r="S832" s="158"/>
      <c r="T832" s="158"/>
      <c r="U832" s="158"/>
      <c r="V832" s="158"/>
      <c r="W832" s="158"/>
      <c r="X832" s="158"/>
      <c r="Y832" s="158"/>
      <c r="Z832" s="158"/>
      <c r="AA832" s="158"/>
      <c r="AB832" s="158"/>
      <c r="AC832" s="158"/>
      <c r="AD832" s="158"/>
      <c r="AE832" s="158"/>
      <c r="AF832" s="158"/>
      <c r="AG832" s="158"/>
      <c r="AH832" s="158"/>
      <c r="AI832" s="158"/>
      <c r="AJ832" s="158"/>
      <c r="AK832" s="158"/>
      <c r="AL832" s="158"/>
      <c r="AM832" s="158"/>
      <c r="AN832" s="158"/>
      <c r="AO832" s="158"/>
    </row>
    <row r="833" spans="8:41" x14ac:dyDescent="0.25">
      <c r="H833" s="159"/>
      <c r="I833" s="159"/>
      <c r="J833" s="160"/>
      <c r="K833" s="160"/>
      <c r="L833" s="158"/>
      <c r="M833" s="158"/>
      <c r="N833" s="158"/>
      <c r="O833" s="158"/>
      <c r="P833" s="158"/>
      <c r="Q833" s="158"/>
      <c r="R833" s="158"/>
      <c r="S833" s="158"/>
      <c r="T833" s="158"/>
      <c r="U833" s="158"/>
      <c r="V833" s="158"/>
      <c r="W833" s="158"/>
      <c r="X833" s="158"/>
      <c r="Y833" s="158"/>
      <c r="Z833" s="158"/>
      <c r="AA833" s="158"/>
      <c r="AB833" s="158"/>
      <c r="AC833" s="158"/>
      <c r="AD833" s="158"/>
      <c r="AE833" s="158"/>
      <c r="AF833" s="158"/>
      <c r="AG833" s="158"/>
      <c r="AH833" s="158"/>
      <c r="AI833" s="158"/>
      <c r="AJ833" s="158"/>
      <c r="AK833" s="158"/>
      <c r="AL833" s="158"/>
      <c r="AM833" s="158"/>
      <c r="AN833" s="158"/>
      <c r="AO833" s="158"/>
    </row>
    <row r="834" spans="8:41" x14ac:dyDescent="0.25">
      <c r="H834" s="159"/>
      <c r="I834" s="159"/>
      <c r="J834" s="160"/>
      <c r="K834" s="160"/>
      <c r="L834" s="158"/>
      <c r="M834" s="158"/>
      <c r="N834" s="158"/>
      <c r="O834" s="158"/>
      <c r="P834" s="158"/>
      <c r="Q834" s="158"/>
      <c r="R834" s="158"/>
      <c r="S834" s="158"/>
      <c r="T834" s="158"/>
      <c r="U834" s="158"/>
      <c r="V834" s="158"/>
      <c r="W834" s="158"/>
      <c r="X834" s="158"/>
      <c r="Y834" s="158"/>
      <c r="Z834" s="158"/>
      <c r="AA834" s="158"/>
      <c r="AB834" s="158"/>
      <c r="AC834" s="158"/>
      <c r="AD834" s="158"/>
      <c r="AE834" s="158"/>
      <c r="AF834" s="158"/>
      <c r="AG834" s="158"/>
      <c r="AH834" s="158"/>
      <c r="AI834" s="158"/>
      <c r="AJ834" s="158"/>
      <c r="AK834" s="158"/>
      <c r="AL834" s="158"/>
      <c r="AM834" s="158"/>
      <c r="AN834" s="158"/>
      <c r="AO834" s="158"/>
    </row>
    <row r="835" spans="8:41" x14ac:dyDescent="0.25">
      <c r="H835" s="159"/>
      <c r="I835" s="159"/>
      <c r="J835" s="160"/>
      <c r="K835" s="160"/>
      <c r="L835" s="158"/>
      <c r="M835" s="158"/>
      <c r="N835" s="158"/>
      <c r="O835" s="158"/>
      <c r="P835" s="158"/>
      <c r="Q835" s="158"/>
      <c r="R835" s="158"/>
      <c r="S835" s="158"/>
      <c r="T835" s="158"/>
      <c r="U835" s="158"/>
      <c r="V835" s="158"/>
      <c r="W835" s="158"/>
      <c r="X835" s="158"/>
      <c r="Y835" s="158"/>
      <c r="Z835" s="158"/>
      <c r="AA835" s="158"/>
      <c r="AB835" s="158"/>
      <c r="AC835" s="158"/>
      <c r="AD835" s="158"/>
      <c r="AE835" s="158"/>
      <c r="AF835" s="158"/>
      <c r="AG835" s="158"/>
      <c r="AH835" s="158"/>
      <c r="AI835" s="158"/>
      <c r="AJ835" s="158"/>
      <c r="AK835" s="158"/>
      <c r="AL835" s="158"/>
      <c r="AM835" s="158"/>
      <c r="AN835" s="158"/>
      <c r="AO835" s="158"/>
    </row>
    <row r="836" spans="8:41" x14ac:dyDescent="0.25">
      <c r="H836" s="159"/>
      <c r="I836" s="159"/>
      <c r="J836" s="160"/>
      <c r="K836" s="160"/>
      <c r="L836" s="158"/>
      <c r="M836" s="158"/>
      <c r="N836" s="158"/>
      <c r="O836" s="158"/>
      <c r="P836" s="158"/>
      <c r="Q836" s="158"/>
      <c r="R836" s="158"/>
      <c r="S836" s="158"/>
      <c r="T836" s="158"/>
      <c r="U836" s="158"/>
      <c r="V836" s="158"/>
      <c r="W836" s="158"/>
      <c r="X836" s="158"/>
      <c r="Y836" s="158"/>
      <c r="Z836" s="158"/>
      <c r="AA836" s="158"/>
      <c r="AB836" s="158"/>
      <c r="AC836" s="158"/>
      <c r="AD836" s="158"/>
      <c r="AE836" s="158"/>
      <c r="AF836" s="158"/>
      <c r="AG836" s="158"/>
      <c r="AH836" s="158"/>
      <c r="AI836" s="158"/>
      <c r="AJ836" s="158"/>
      <c r="AK836" s="158"/>
      <c r="AL836" s="158"/>
      <c r="AM836" s="158"/>
      <c r="AN836" s="158"/>
      <c r="AO836" s="158"/>
    </row>
    <row r="837" spans="8:41" x14ac:dyDescent="0.25">
      <c r="H837" s="159"/>
      <c r="I837" s="159"/>
      <c r="J837" s="160"/>
      <c r="K837" s="160"/>
      <c r="L837" s="158"/>
      <c r="M837" s="158"/>
      <c r="N837" s="158"/>
      <c r="O837" s="158"/>
      <c r="P837" s="158"/>
      <c r="Q837" s="158"/>
      <c r="R837" s="158"/>
      <c r="S837" s="158"/>
      <c r="T837" s="158"/>
      <c r="U837" s="158"/>
      <c r="V837" s="158"/>
      <c r="W837" s="158"/>
      <c r="X837" s="158"/>
      <c r="Y837" s="158"/>
      <c r="Z837" s="158"/>
      <c r="AA837" s="158"/>
      <c r="AB837" s="158"/>
      <c r="AC837" s="158"/>
      <c r="AD837" s="158"/>
      <c r="AE837" s="158"/>
      <c r="AF837" s="158"/>
      <c r="AG837" s="158"/>
      <c r="AH837" s="158"/>
      <c r="AI837" s="158"/>
      <c r="AJ837" s="158"/>
      <c r="AK837" s="158"/>
      <c r="AL837" s="158"/>
      <c r="AM837" s="158"/>
      <c r="AN837" s="158"/>
      <c r="AO837" s="158"/>
    </row>
    <row r="838" spans="8:41" x14ac:dyDescent="0.25">
      <c r="H838" s="159"/>
      <c r="I838" s="159"/>
      <c r="J838" s="160"/>
      <c r="K838" s="160"/>
      <c r="L838" s="158"/>
      <c r="M838" s="158"/>
      <c r="N838" s="158"/>
      <c r="O838" s="158"/>
      <c r="P838" s="158"/>
      <c r="Q838" s="158"/>
      <c r="R838" s="158"/>
      <c r="S838" s="158"/>
      <c r="T838" s="158"/>
      <c r="U838" s="158"/>
      <c r="V838" s="158"/>
      <c r="W838" s="158"/>
      <c r="X838" s="158"/>
      <c r="Y838" s="158"/>
      <c r="Z838" s="158"/>
      <c r="AA838" s="158"/>
      <c r="AB838" s="158"/>
      <c r="AC838" s="158"/>
      <c r="AD838" s="158"/>
      <c r="AE838" s="158"/>
      <c r="AF838" s="158"/>
      <c r="AG838" s="158"/>
      <c r="AH838" s="158"/>
      <c r="AI838" s="158"/>
      <c r="AJ838" s="158"/>
      <c r="AK838" s="158"/>
      <c r="AL838" s="158"/>
      <c r="AM838" s="158"/>
      <c r="AN838" s="158"/>
      <c r="AO838" s="158"/>
    </row>
    <row r="839" spans="8:41" x14ac:dyDescent="0.25">
      <c r="H839" s="159"/>
      <c r="I839" s="159"/>
      <c r="J839" s="160"/>
      <c r="K839" s="160"/>
      <c r="L839" s="158"/>
      <c r="M839" s="158"/>
      <c r="N839" s="158"/>
      <c r="O839" s="158"/>
      <c r="P839" s="158"/>
      <c r="Q839" s="158"/>
      <c r="R839" s="158"/>
      <c r="S839" s="158"/>
      <c r="T839" s="158"/>
      <c r="U839" s="158"/>
      <c r="V839" s="158"/>
      <c r="W839" s="158"/>
      <c r="X839" s="158"/>
      <c r="Y839" s="158"/>
      <c r="Z839" s="158"/>
      <c r="AA839" s="158"/>
      <c r="AB839" s="158"/>
      <c r="AC839" s="158"/>
      <c r="AD839" s="158"/>
      <c r="AE839" s="158"/>
      <c r="AF839" s="158"/>
      <c r="AG839" s="158"/>
      <c r="AH839" s="158"/>
      <c r="AI839" s="158"/>
      <c r="AJ839" s="158"/>
      <c r="AK839" s="158"/>
      <c r="AL839" s="158"/>
      <c r="AM839" s="158"/>
      <c r="AN839" s="158"/>
      <c r="AO839" s="158"/>
    </row>
    <row r="840" spans="8:41" x14ac:dyDescent="0.25">
      <c r="H840" s="159"/>
      <c r="I840" s="159"/>
      <c r="J840" s="160"/>
      <c r="K840" s="160"/>
      <c r="L840" s="158"/>
      <c r="M840" s="158"/>
      <c r="N840" s="158"/>
      <c r="O840" s="158"/>
      <c r="P840" s="158"/>
      <c r="Q840" s="158"/>
      <c r="R840" s="158"/>
      <c r="S840" s="158"/>
      <c r="T840" s="158"/>
      <c r="U840" s="158"/>
      <c r="V840" s="158"/>
      <c r="W840" s="158"/>
      <c r="X840" s="158"/>
      <c r="Y840" s="158"/>
      <c r="Z840" s="158"/>
      <c r="AA840" s="158"/>
      <c r="AB840" s="158"/>
      <c r="AC840" s="158"/>
      <c r="AD840" s="158"/>
      <c r="AE840" s="158"/>
      <c r="AF840" s="158"/>
      <c r="AG840" s="158"/>
      <c r="AH840" s="158"/>
      <c r="AI840" s="158"/>
      <c r="AJ840" s="158"/>
      <c r="AK840" s="158"/>
      <c r="AL840" s="158"/>
      <c r="AM840" s="158"/>
      <c r="AN840" s="158"/>
      <c r="AO840" s="158"/>
    </row>
    <row r="841" spans="8:41" x14ac:dyDescent="0.25">
      <c r="H841" s="159"/>
      <c r="I841" s="159"/>
      <c r="J841" s="160"/>
      <c r="K841" s="160"/>
      <c r="L841" s="158"/>
      <c r="M841" s="158"/>
      <c r="N841" s="158"/>
      <c r="O841" s="158"/>
      <c r="P841" s="158"/>
      <c r="Q841" s="158"/>
      <c r="R841" s="158"/>
      <c r="S841" s="158"/>
      <c r="T841" s="158"/>
      <c r="U841" s="158"/>
      <c r="V841" s="158"/>
      <c r="W841" s="158"/>
      <c r="X841" s="158"/>
      <c r="Y841" s="158"/>
      <c r="Z841" s="158"/>
      <c r="AA841" s="158"/>
      <c r="AB841" s="158"/>
      <c r="AC841" s="158"/>
      <c r="AD841" s="158"/>
      <c r="AE841" s="158"/>
      <c r="AF841" s="158"/>
      <c r="AG841" s="158"/>
      <c r="AH841" s="158"/>
      <c r="AI841" s="158"/>
      <c r="AJ841" s="158"/>
      <c r="AK841" s="158"/>
      <c r="AL841" s="158"/>
      <c r="AM841" s="158"/>
      <c r="AN841" s="158"/>
      <c r="AO841" s="158"/>
    </row>
    <row r="842" spans="8:41" x14ac:dyDescent="0.25">
      <c r="H842" s="159"/>
      <c r="I842" s="159"/>
      <c r="J842" s="160"/>
      <c r="K842" s="160"/>
      <c r="L842" s="158"/>
      <c r="M842" s="158"/>
      <c r="N842" s="158"/>
      <c r="O842" s="158"/>
      <c r="P842" s="158"/>
      <c r="Q842" s="158"/>
      <c r="R842" s="158"/>
      <c r="S842" s="158"/>
      <c r="T842" s="158"/>
      <c r="U842" s="158"/>
      <c r="V842" s="158"/>
      <c r="W842" s="158"/>
      <c r="X842" s="158"/>
      <c r="Y842" s="158"/>
      <c r="Z842" s="158"/>
      <c r="AA842" s="158"/>
      <c r="AB842" s="158"/>
      <c r="AC842" s="158"/>
      <c r="AD842" s="158"/>
      <c r="AE842" s="158"/>
      <c r="AF842" s="158"/>
      <c r="AG842" s="158"/>
      <c r="AH842" s="158"/>
      <c r="AI842" s="158"/>
      <c r="AJ842" s="158"/>
      <c r="AK842" s="158"/>
      <c r="AL842" s="158"/>
      <c r="AM842" s="158"/>
      <c r="AN842" s="158"/>
      <c r="AO842" s="158"/>
    </row>
    <row r="843" spans="8:41" x14ac:dyDescent="0.25">
      <c r="H843" s="159"/>
      <c r="I843" s="159"/>
      <c r="J843" s="160"/>
      <c r="K843" s="160"/>
      <c r="L843" s="158"/>
      <c r="M843" s="158"/>
      <c r="N843" s="158"/>
      <c r="O843" s="158"/>
      <c r="P843" s="158"/>
      <c r="Q843" s="158"/>
      <c r="R843" s="158"/>
      <c r="S843" s="158"/>
      <c r="T843" s="158"/>
      <c r="U843" s="158"/>
      <c r="V843" s="158"/>
      <c r="W843" s="158"/>
      <c r="X843" s="158"/>
      <c r="Y843" s="158"/>
      <c r="Z843" s="158"/>
      <c r="AA843" s="158"/>
      <c r="AB843" s="158"/>
      <c r="AC843" s="158"/>
      <c r="AD843" s="158"/>
      <c r="AE843" s="158"/>
      <c r="AF843" s="158"/>
      <c r="AG843" s="158"/>
      <c r="AH843" s="158"/>
      <c r="AI843" s="158"/>
      <c r="AJ843" s="158"/>
      <c r="AK843" s="158"/>
      <c r="AL843" s="158"/>
      <c r="AM843" s="158"/>
      <c r="AN843" s="158"/>
      <c r="AO843" s="158"/>
    </row>
    <row r="844" spans="8:41" x14ac:dyDescent="0.25">
      <c r="H844" s="159"/>
      <c r="I844" s="159"/>
      <c r="J844" s="160"/>
      <c r="K844" s="160"/>
      <c r="L844" s="158"/>
      <c r="M844" s="158"/>
      <c r="N844" s="158"/>
      <c r="O844" s="158"/>
      <c r="P844" s="158"/>
      <c r="Q844" s="158"/>
      <c r="R844" s="158"/>
      <c r="S844" s="158"/>
      <c r="T844" s="158"/>
      <c r="U844" s="158"/>
      <c r="V844" s="158"/>
      <c r="W844" s="158"/>
      <c r="X844" s="158"/>
      <c r="Y844" s="158"/>
      <c r="Z844" s="158"/>
      <c r="AA844" s="158"/>
      <c r="AB844" s="158"/>
      <c r="AC844" s="158"/>
      <c r="AD844" s="158"/>
      <c r="AE844" s="158"/>
      <c r="AF844" s="158"/>
      <c r="AG844" s="158"/>
      <c r="AH844" s="158"/>
      <c r="AI844" s="158"/>
      <c r="AJ844" s="158"/>
      <c r="AK844" s="158"/>
      <c r="AL844" s="158"/>
      <c r="AM844" s="158"/>
      <c r="AN844" s="158"/>
      <c r="AO844" s="158"/>
    </row>
    <row r="845" spans="8:41" x14ac:dyDescent="0.25">
      <c r="H845" s="159"/>
      <c r="I845" s="159"/>
      <c r="J845" s="160"/>
      <c r="K845" s="160"/>
      <c r="L845" s="158"/>
      <c r="M845" s="158"/>
      <c r="N845" s="158"/>
      <c r="O845" s="158"/>
      <c r="P845" s="158"/>
      <c r="Q845" s="158"/>
      <c r="R845" s="158"/>
      <c r="S845" s="158"/>
      <c r="T845" s="158"/>
      <c r="U845" s="158"/>
      <c r="V845" s="158"/>
      <c r="W845" s="158"/>
      <c r="X845" s="158"/>
      <c r="Y845" s="158"/>
      <c r="Z845" s="158"/>
      <c r="AA845" s="158"/>
      <c r="AB845" s="158"/>
      <c r="AC845" s="158"/>
      <c r="AD845" s="158"/>
      <c r="AE845" s="158"/>
      <c r="AF845" s="158"/>
      <c r="AG845" s="158"/>
      <c r="AH845" s="158"/>
      <c r="AI845" s="158"/>
      <c r="AJ845" s="158"/>
      <c r="AK845" s="158"/>
      <c r="AL845" s="158"/>
      <c r="AM845" s="158"/>
      <c r="AN845" s="158"/>
      <c r="AO845" s="158"/>
    </row>
    <row r="846" spans="8:41" x14ac:dyDescent="0.25">
      <c r="H846" s="159"/>
      <c r="I846" s="159"/>
      <c r="J846" s="160"/>
      <c r="K846" s="160"/>
      <c r="L846" s="158"/>
      <c r="M846" s="158"/>
      <c r="N846" s="158"/>
      <c r="O846" s="158"/>
      <c r="P846" s="158"/>
      <c r="Q846" s="158"/>
      <c r="R846" s="158"/>
      <c r="S846" s="158"/>
      <c r="T846" s="158"/>
      <c r="U846" s="158"/>
      <c r="V846" s="158"/>
      <c r="W846" s="158"/>
      <c r="X846" s="158"/>
      <c r="Y846" s="158"/>
      <c r="Z846" s="158"/>
      <c r="AA846" s="158"/>
      <c r="AB846" s="158"/>
      <c r="AC846" s="158"/>
      <c r="AD846" s="158"/>
      <c r="AE846" s="158"/>
      <c r="AF846" s="158"/>
      <c r="AG846" s="158"/>
      <c r="AH846" s="158"/>
      <c r="AI846" s="158"/>
      <c r="AJ846" s="158"/>
      <c r="AK846" s="158"/>
      <c r="AL846" s="158"/>
      <c r="AM846" s="158"/>
      <c r="AN846" s="158"/>
      <c r="AO846" s="158"/>
    </row>
    <row r="847" spans="8:41" x14ac:dyDescent="0.25">
      <c r="H847" s="159"/>
      <c r="I847" s="159"/>
      <c r="J847" s="160"/>
      <c r="K847" s="160"/>
      <c r="L847" s="158"/>
      <c r="M847" s="158"/>
      <c r="N847" s="158"/>
      <c r="O847" s="158"/>
      <c r="P847" s="158"/>
      <c r="Q847" s="158"/>
      <c r="R847" s="158"/>
      <c r="S847" s="158"/>
      <c r="T847" s="158"/>
      <c r="U847" s="158"/>
      <c r="V847" s="158"/>
      <c r="W847" s="158"/>
      <c r="X847" s="158"/>
      <c r="Y847" s="158"/>
      <c r="Z847" s="158"/>
      <c r="AA847" s="158"/>
      <c r="AB847" s="158"/>
      <c r="AC847" s="158"/>
      <c r="AD847" s="158"/>
      <c r="AE847" s="158"/>
      <c r="AF847" s="158"/>
      <c r="AG847" s="158"/>
      <c r="AH847" s="158"/>
      <c r="AI847" s="158"/>
      <c r="AJ847" s="158"/>
      <c r="AK847" s="158"/>
      <c r="AL847" s="158"/>
      <c r="AM847" s="158"/>
      <c r="AN847" s="158"/>
      <c r="AO847" s="158"/>
    </row>
    <row r="848" spans="8:41" x14ac:dyDescent="0.25">
      <c r="H848" s="159"/>
      <c r="I848" s="159"/>
      <c r="J848" s="160"/>
      <c r="K848" s="160"/>
      <c r="L848" s="158"/>
      <c r="M848" s="158"/>
      <c r="N848" s="158"/>
      <c r="O848" s="158"/>
      <c r="P848" s="158"/>
      <c r="Q848" s="158"/>
      <c r="R848" s="158"/>
      <c r="S848" s="158"/>
      <c r="T848" s="158"/>
      <c r="U848" s="158"/>
      <c r="V848" s="158"/>
      <c r="W848" s="158"/>
      <c r="X848" s="158"/>
      <c r="Y848" s="158"/>
      <c r="Z848" s="158"/>
      <c r="AA848" s="158"/>
      <c r="AB848" s="158"/>
      <c r="AC848" s="158"/>
      <c r="AD848" s="158"/>
      <c r="AE848" s="158"/>
      <c r="AF848" s="158"/>
      <c r="AG848" s="158"/>
      <c r="AH848" s="158"/>
      <c r="AI848" s="158"/>
      <c r="AJ848" s="158"/>
      <c r="AK848" s="158"/>
      <c r="AL848" s="158"/>
      <c r="AM848" s="158"/>
      <c r="AN848" s="158"/>
      <c r="AO848" s="158"/>
    </row>
    <row r="849" spans="8:41" x14ac:dyDescent="0.25">
      <c r="H849" s="159"/>
      <c r="I849" s="159"/>
      <c r="J849" s="160"/>
      <c r="K849" s="160"/>
      <c r="L849" s="158"/>
      <c r="M849" s="158"/>
      <c r="N849" s="158"/>
      <c r="O849" s="158"/>
      <c r="P849" s="158"/>
      <c r="Q849" s="158"/>
      <c r="R849" s="158"/>
      <c r="S849" s="158"/>
      <c r="T849" s="158"/>
      <c r="U849" s="158"/>
      <c r="V849" s="158"/>
      <c r="W849" s="158"/>
      <c r="X849" s="158"/>
      <c r="Y849" s="158"/>
      <c r="Z849" s="158"/>
      <c r="AA849" s="158"/>
      <c r="AB849" s="158"/>
      <c r="AC849" s="158"/>
      <c r="AD849" s="158"/>
      <c r="AE849" s="158"/>
      <c r="AF849" s="158"/>
      <c r="AG849" s="158"/>
      <c r="AH849" s="158"/>
      <c r="AI849" s="158"/>
      <c r="AJ849" s="158"/>
      <c r="AK849" s="158"/>
      <c r="AL849" s="158"/>
      <c r="AM849" s="158"/>
      <c r="AN849" s="158"/>
      <c r="AO849" s="158"/>
    </row>
    <row r="850" spans="8:41" x14ac:dyDescent="0.25">
      <c r="H850" s="159"/>
      <c r="I850" s="159"/>
      <c r="J850" s="160"/>
      <c r="K850" s="160"/>
      <c r="L850" s="158"/>
      <c r="M850" s="158"/>
      <c r="N850" s="158"/>
      <c r="O850" s="158"/>
      <c r="P850" s="158"/>
      <c r="Q850" s="158"/>
      <c r="R850" s="158"/>
      <c r="S850" s="158"/>
      <c r="T850" s="158"/>
      <c r="U850" s="158"/>
      <c r="V850" s="158"/>
      <c r="W850" s="158"/>
      <c r="X850" s="158"/>
      <c r="Y850" s="158"/>
      <c r="Z850" s="158"/>
      <c r="AA850" s="158"/>
      <c r="AB850" s="158"/>
      <c r="AC850" s="158"/>
      <c r="AD850" s="158"/>
      <c r="AE850" s="158"/>
      <c r="AF850" s="158"/>
      <c r="AG850" s="158"/>
      <c r="AH850" s="158"/>
      <c r="AI850" s="158"/>
      <c r="AJ850" s="158"/>
      <c r="AK850" s="158"/>
      <c r="AL850" s="158"/>
      <c r="AM850" s="158"/>
      <c r="AN850" s="158"/>
      <c r="AO850" s="158"/>
    </row>
    <row r="851" spans="8:41" x14ac:dyDescent="0.25">
      <c r="H851" s="159"/>
      <c r="I851" s="159"/>
      <c r="J851" s="160"/>
      <c r="K851" s="160"/>
      <c r="L851" s="158"/>
      <c r="M851" s="158"/>
      <c r="N851" s="158"/>
      <c r="O851" s="158"/>
      <c r="P851" s="158"/>
      <c r="Q851" s="158"/>
      <c r="R851" s="158"/>
      <c r="S851" s="158"/>
      <c r="T851" s="158"/>
      <c r="U851" s="158"/>
      <c r="V851" s="158"/>
      <c r="W851" s="158"/>
      <c r="X851" s="158"/>
      <c r="Y851" s="158"/>
      <c r="Z851" s="158"/>
      <c r="AA851" s="158"/>
      <c r="AB851" s="158"/>
      <c r="AC851" s="158"/>
      <c r="AD851" s="158"/>
      <c r="AE851" s="158"/>
      <c r="AF851" s="158"/>
      <c r="AG851" s="158"/>
      <c r="AH851" s="158"/>
      <c r="AI851" s="158"/>
      <c r="AJ851" s="158"/>
      <c r="AK851" s="158"/>
      <c r="AL851" s="158"/>
      <c r="AM851" s="158"/>
      <c r="AN851" s="158"/>
      <c r="AO851" s="158"/>
    </row>
    <row r="852" spans="8:41" x14ac:dyDescent="0.25">
      <c r="H852" s="159"/>
      <c r="I852" s="159"/>
      <c r="J852" s="160"/>
      <c r="K852" s="160"/>
      <c r="L852" s="158"/>
      <c r="M852" s="158"/>
      <c r="N852" s="158"/>
      <c r="O852" s="158"/>
      <c r="P852" s="158"/>
      <c r="Q852" s="158"/>
      <c r="R852" s="158"/>
      <c r="S852" s="158"/>
      <c r="T852" s="158"/>
      <c r="U852" s="158"/>
      <c r="V852" s="158"/>
      <c r="W852" s="158"/>
      <c r="X852" s="158"/>
      <c r="Y852" s="158"/>
      <c r="Z852" s="158"/>
      <c r="AA852" s="158"/>
      <c r="AB852" s="158"/>
      <c r="AC852" s="158"/>
      <c r="AD852" s="158"/>
      <c r="AE852" s="158"/>
      <c r="AF852" s="158"/>
      <c r="AG852" s="158"/>
      <c r="AH852" s="158"/>
      <c r="AI852" s="158"/>
      <c r="AJ852" s="158"/>
      <c r="AK852" s="158"/>
      <c r="AL852" s="158"/>
      <c r="AM852" s="158"/>
      <c r="AN852" s="158"/>
      <c r="AO852" s="158"/>
    </row>
    <row r="853" spans="8:41" x14ac:dyDescent="0.25">
      <c r="H853" s="159"/>
      <c r="I853" s="159"/>
      <c r="J853" s="160"/>
      <c r="K853" s="160"/>
      <c r="L853" s="158"/>
      <c r="M853" s="158"/>
      <c r="N853" s="158"/>
      <c r="O853" s="158"/>
      <c r="P853" s="158"/>
      <c r="Q853" s="158"/>
      <c r="R853" s="158"/>
      <c r="S853" s="158"/>
      <c r="T853" s="158"/>
      <c r="U853" s="158"/>
      <c r="V853" s="158"/>
      <c r="W853" s="158"/>
      <c r="X853" s="158"/>
      <c r="Y853" s="158"/>
      <c r="Z853" s="158"/>
      <c r="AA853" s="158"/>
      <c r="AB853" s="158"/>
      <c r="AC853" s="158"/>
      <c r="AD853" s="158"/>
      <c r="AE853" s="158"/>
      <c r="AF853" s="158"/>
      <c r="AG853" s="158"/>
      <c r="AH853" s="158"/>
      <c r="AI853" s="158"/>
      <c r="AJ853" s="158"/>
      <c r="AK853" s="158"/>
      <c r="AL853" s="158"/>
      <c r="AM853" s="158"/>
      <c r="AN853" s="158"/>
      <c r="AO853" s="158"/>
    </row>
    <row r="854" spans="8:41" x14ac:dyDescent="0.25">
      <c r="H854" s="159"/>
      <c r="I854" s="159"/>
      <c r="J854" s="160"/>
      <c r="K854" s="160"/>
      <c r="L854" s="158"/>
      <c r="M854" s="158"/>
      <c r="N854" s="158"/>
      <c r="O854" s="158"/>
      <c r="P854" s="158"/>
      <c r="Q854" s="158"/>
      <c r="R854" s="158"/>
      <c r="S854" s="158"/>
      <c r="T854" s="158"/>
      <c r="U854" s="158"/>
      <c r="V854" s="158"/>
      <c r="W854" s="158"/>
      <c r="X854" s="158"/>
      <c r="Y854" s="158"/>
      <c r="Z854" s="158"/>
      <c r="AA854" s="158"/>
      <c r="AB854" s="158"/>
      <c r="AC854" s="158"/>
      <c r="AD854" s="158"/>
      <c r="AE854" s="158"/>
      <c r="AF854" s="158"/>
      <c r="AG854" s="158"/>
      <c r="AH854" s="158"/>
      <c r="AI854" s="158"/>
      <c r="AJ854" s="158"/>
      <c r="AK854" s="158"/>
      <c r="AL854" s="158"/>
      <c r="AM854" s="158"/>
      <c r="AN854" s="158"/>
      <c r="AO854" s="158"/>
    </row>
    <row r="855" spans="8:41" x14ac:dyDescent="0.25">
      <c r="H855" s="159"/>
      <c r="I855" s="159"/>
      <c r="J855" s="160"/>
      <c r="K855" s="160"/>
      <c r="L855" s="158"/>
      <c r="M855" s="158"/>
      <c r="N855" s="158"/>
      <c r="O855" s="158"/>
      <c r="P855" s="158"/>
      <c r="Q855" s="158"/>
      <c r="R855" s="158"/>
      <c r="S855" s="158"/>
      <c r="T855" s="158"/>
      <c r="U855" s="158"/>
      <c r="V855" s="158"/>
      <c r="W855" s="158"/>
      <c r="X855" s="158"/>
      <c r="Y855" s="158"/>
      <c r="Z855" s="158"/>
      <c r="AA855" s="158"/>
      <c r="AB855" s="158"/>
      <c r="AC855" s="158"/>
      <c r="AD855" s="158"/>
      <c r="AE855" s="158"/>
      <c r="AF855" s="158"/>
      <c r="AG855" s="158"/>
      <c r="AH855" s="158"/>
      <c r="AI855" s="158"/>
      <c r="AJ855" s="158"/>
      <c r="AK855" s="158"/>
      <c r="AL855" s="158"/>
      <c r="AM855" s="158"/>
      <c r="AN855" s="158"/>
      <c r="AO855" s="158"/>
    </row>
    <row r="856" spans="8:41" x14ac:dyDescent="0.25">
      <c r="H856" s="159"/>
      <c r="I856" s="159"/>
      <c r="J856" s="160"/>
      <c r="K856" s="160"/>
      <c r="L856" s="158"/>
      <c r="M856" s="158"/>
      <c r="N856" s="158"/>
      <c r="O856" s="158"/>
      <c r="P856" s="158"/>
      <c r="Q856" s="158"/>
      <c r="R856" s="158"/>
      <c r="S856" s="158"/>
      <c r="T856" s="158"/>
      <c r="U856" s="158"/>
      <c r="V856" s="158"/>
      <c r="W856" s="158"/>
      <c r="X856" s="158"/>
      <c r="Y856" s="158"/>
      <c r="Z856" s="158"/>
      <c r="AA856" s="158"/>
      <c r="AB856" s="158"/>
      <c r="AC856" s="158"/>
      <c r="AD856" s="158"/>
      <c r="AE856" s="158"/>
      <c r="AF856" s="158"/>
      <c r="AG856" s="158"/>
      <c r="AH856" s="158"/>
      <c r="AI856" s="158"/>
      <c r="AJ856" s="158"/>
      <c r="AK856" s="158"/>
      <c r="AL856" s="158"/>
      <c r="AM856" s="158"/>
      <c r="AN856" s="158"/>
      <c r="AO856" s="158"/>
    </row>
    <row r="857" spans="8:41" x14ac:dyDescent="0.25">
      <c r="H857" s="159"/>
      <c r="I857" s="159"/>
      <c r="J857" s="160"/>
      <c r="K857" s="160"/>
      <c r="L857" s="158"/>
      <c r="M857" s="158"/>
      <c r="N857" s="158"/>
      <c r="O857" s="158"/>
      <c r="P857" s="158"/>
      <c r="Q857" s="158"/>
      <c r="R857" s="158"/>
      <c r="S857" s="158"/>
      <c r="T857" s="158"/>
      <c r="U857" s="158"/>
      <c r="V857" s="158"/>
      <c r="W857" s="158"/>
      <c r="X857" s="158"/>
      <c r="Y857" s="158"/>
      <c r="Z857" s="158"/>
      <c r="AA857" s="158"/>
      <c r="AB857" s="158"/>
      <c r="AC857" s="158"/>
      <c r="AD857" s="158"/>
      <c r="AE857" s="158"/>
      <c r="AF857" s="158"/>
      <c r="AG857" s="158"/>
      <c r="AH857" s="158"/>
      <c r="AI857" s="158"/>
      <c r="AJ857" s="158"/>
      <c r="AK857" s="158"/>
      <c r="AL857" s="158"/>
      <c r="AM857" s="158"/>
      <c r="AN857" s="158"/>
      <c r="AO857" s="158"/>
    </row>
    <row r="858" spans="8:41" x14ac:dyDescent="0.25">
      <c r="H858" s="159"/>
      <c r="I858" s="159"/>
      <c r="J858" s="160"/>
      <c r="K858" s="160"/>
      <c r="L858" s="158"/>
      <c r="M858" s="158"/>
      <c r="N858" s="158"/>
      <c r="O858" s="158"/>
      <c r="P858" s="158"/>
      <c r="Q858" s="158"/>
      <c r="R858" s="158"/>
      <c r="S858" s="158"/>
      <c r="T858" s="158"/>
      <c r="U858" s="158"/>
      <c r="V858" s="158"/>
      <c r="W858" s="158"/>
      <c r="X858" s="158"/>
      <c r="Y858" s="158"/>
      <c r="Z858" s="158"/>
      <c r="AA858" s="158"/>
      <c r="AB858" s="158"/>
      <c r="AC858" s="158"/>
      <c r="AD858" s="158"/>
      <c r="AE858" s="158"/>
      <c r="AF858" s="158"/>
      <c r="AG858" s="158"/>
      <c r="AH858" s="158"/>
      <c r="AI858" s="158"/>
      <c r="AJ858" s="158"/>
      <c r="AK858" s="158"/>
      <c r="AL858" s="158"/>
      <c r="AM858" s="158"/>
      <c r="AN858" s="158"/>
      <c r="AO858" s="158"/>
    </row>
    <row r="859" spans="8:41" x14ac:dyDescent="0.25">
      <c r="H859" s="159"/>
      <c r="I859" s="159"/>
      <c r="J859" s="160"/>
      <c r="K859" s="160"/>
      <c r="L859" s="158"/>
      <c r="M859" s="158"/>
      <c r="N859" s="158"/>
      <c r="O859" s="158"/>
      <c r="P859" s="158"/>
      <c r="Q859" s="158"/>
      <c r="R859" s="158"/>
      <c r="S859" s="158"/>
      <c r="T859" s="158"/>
      <c r="U859" s="158"/>
      <c r="V859" s="158"/>
      <c r="W859" s="158"/>
      <c r="X859" s="158"/>
      <c r="Y859" s="158"/>
      <c r="Z859" s="158"/>
      <c r="AA859" s="158"/>
      <c r="AB859" s="158"/>
      <c r="AC859" s="158"/>
      <c r="AD859" s="158"/>
      <c r="AE859" s="158"/>
      <c r="AF859" s="158"/>
      <c r="AG859" s="158"/>
      <c r="AH859" s="158"/>
      <c r="AI859" s="158"/>
      <c r="AJ859" s="158"/>
      <c r="AK859" s="158"/>
      <c r="AL859" s="158"/>
      <c r="AM859" s="158"/>
      <c r="AN859" s="158"/>
      <c r="AO859" s="158"/>
    </row>
    <row r="860" spans="8:41" x14ac:dyDescent="0.25">
      <c r="H860" s="159"/>
      <c r="I860" s="159"/>
      <c r="J860" s="160"/>
      <c r="K860" s="160"/>
      <c r="L860" s="158"/>
      <c r="M860" s="158"/>
      <c r="N860" s="158"/>
      <c r="O860" s="158"/>
      <c r="P860" s="158"/>
      <c r="Q860" s="158"/>
      <c r="R860" s="158"/>
      <c r="S860" s="158"/>
      <c r="T860" s="158"/>
      <c r="U860" s="158"/>
      <c r="V860" s="158"/>
      <c r="W860" s="158"/>
      <c r="X860" s="158"/>
      <c r="Y860" s="158"/>
      <c r="Z860" s="158"/>
      <c r="AA860" s="158"/>
      <c r="AB860" s="158"/>
      <c r="AC860" s="158"/>
      <c r="AD860" s="158"/>
      <c r="AE860" s="158"/>
      <c r="AF860" s="158"/>
      <c r="AG860" s="158"/>
      <c r="AH860" s="158"/>
      <c r="AI860" s="158"/>
      <c r="AJ860" s="158"/>
      <c r="AK860" s="158"/>
      <c r="AL860" s="158"/>
      <c r="AM860" s="158"/>
      <c r="AN860" s="158"/>
      <c r="AO860" s="158"/>
    </row>
    <row r="861" spans="8:41" x14ac:dyDescent="0.25">
      <c r="H861" s="159"/>
      <c r="I861" s="159"/>
      <c r="J861" s="160"/>
      <c r="K861" s="160"/>
      <c r="L861" s="158"/>
      <c r="M861" s="158"/>
      <c r="N861" s="158"/>
      <c r="O861" s="158"/>
      <c r="P861" s="158"/>
      <c r="Q861" s="158"/>
      <c r="R861" s="158"/>
      <c r="S861" s="158"/>
      <c r="T861" s="158"/>
      <c r="U861" s="158"/>
      <c r="V861" s="158"/>
      <c r="W861" s="158"/>
      <c r="X861" s="158"/>
      <c r="Y861" s="158"/>
      <c r="Z861" s="158"/>
      <c r="AA861" s="158"/>
      <c r="AB861" s="158"/>
      <c r="AC861" s="158"/>
      <c r="AD861" s="158"/>
      <c r="AE861" s="158"/>
      <c r="AF861" s="158"/>
      <c r="AG861" s="158"/>
      <c r="AH861" s="158"/>
      <c r="AI861" s="158"/>
      <c r="AJ861" s="158"/>
      <c r="AK861" s="158"/>
      <c r="AL861" s="158"/>
      <c r="AM861" s="158"/>
      <c r="AN861" s="158"/>
      <c r="AO861" s="158"/>
    </row>
    <row r="862" spans="8:41" x14ac:dyDescent="0.25">
      <c r="H862" s="159"/>
      <c r="I862" s="159"/>
      <c r="J862" s="160"/>
      <c r="K862" s="160"/>
      <c r="L862" s="158"/>
      <c r="M862" s="158"/>
      <c r="N862" s="158"/>
      <c r="O862" s="158"/>
      <c r="P862" s="158"/>
      <c r="Q862" s="158"/>
      <c r="R862" s="158"/>
      <c r="S862" s="158"/>
      <c r="T862" s="158"/>
      <c r="U862" s="158"/>
      <c r="V862" s="158"/>
      <c r="W862" s="158"/>
      <c r="X862" s="158"/>
      <c r="Y862" s="158"/>
      <c r="Z862" s="158"/>
      <c r="AA862" s="158"/>
      <c r="AB862" s="158"/>
      <c r="AC862" s="158"/>
      <c r="AD862" s="158"/>
      <c r="AE862" s="158"/>
      <c r="AF862" s="158"/>
      <c r="AG862" s="158"/>
      <c r="AH862" s="158"/>
      <c r="AI862" s="158"/>
      <c r="AJ862" s="158"/>
      <c r="AK862" s="158"/>
      <c r="AL862" s="158"/>
      <c r="AM862" s="158"/>
      <c r="AN862" s="158"/>
      <c r="AO862" s="158"/>
    </row>
    <row r="863" spans="8:41" x14ac:dyDescent="0.25">
      <c r="H863" s="159"/>
      <c r="I863" s="159"/>
      <c r="J863" s="160"/>
      <c r="K863" s="160"/>
      <c r="L863" s="158"/>
      <c r="M863" s="158"/>
      <c r="N863" s="158"/>
      <c r="O863" s="158"/>
      <c r="P863" s="158"/>
      <c r="Q863" s="158"/>
      <c r="R863" s="158"/>
      <c r="S863" s="158"/>
      <c r="T863" s="158"/>
      <c r="U863" s="158"/>
      <c r="V863" s="158"/>
      <c r="W863" s="158"/>
      <c r="X863" s="158"/>
      <c r="Y863" s="158"/>
      <c r="Z863" s="158"/>
      <c r="AA863" s="158"/>
      <c r="AB863" s="158"/>
      <c r="AC863" s="158"/>
      <c r="AD863" s="158"/>
      <c r="AE863" s="158"/>
      <c r="AF863" s="158"/>
      <c r="AG863" s="158"/>
      <c r="AH863" s="158"/>
      <c r="AI863" s="158"/>
      <c r="AJ863" s="158"/>
      <c r="AK863" s="158"/>
      <c r="AL863" s="158"/>
      <c r="AM863" s="158"/>
      <c r="AN863" s="158"/>
      <c r="AO863" s="158"/>
    </row>
    <row r="864" spans="8:41" x14ac:dyDescent="0.25">
      <c r="H864" s="159"/>
      <c r="I864" s="159"/>
      <c r="J864" s="160"/>
      <c r="K864" s="160"/>
      <c r="L864" s="158"/>
      <c r="M864" s="158"/>
      <c r="N864" s="158"/>
      <c r="O864" s="158"/>
      <c r="P864" s="158"/>
      <c r="Q864" s="158"/>
      <c r="R864" s="158"/>
      <c r="S864" s="158"/>
      <c r="T864" s="158"/>
      <c r="U864" s="158"/>
      <c r="V864" s="158"/>
      <c r="W864" s="158"/>
      <c r="X864" s="158"/>
      <c r="Y864" s="158"/>
      <c r="Z864" s="158"/>
      <c r="AA864" s="158"/>
      <c r="AB864" s="158"/>
      <c r="AC864" s="158"/>
      <c r="AD864" s="158"/>
      <c r="AE864" s="158"/>
      <c r="AF864" s="158"/>
      <c r="AG864" s="158"/>
      <c r="AH864" s="158"/>
      <c r="AI864" s="158"/>
      <c r="AJ864" s="158"/>
      <c r="AK864" s="158"/>
      <c r="AL864" s="158"/>
      <c r="AM864" s="158"/>
      <c r="AN864" s="158"/>
      <c r="AO864" s="158"/>
    </row>
    <row r="865" spans="8:41" x14ac:dyDescent="0.25">
      <c r="H865" s="159"/>
      <c r="I865" s="159"/>
      <c r="J865" s="160"/>
      <c r="K865" s="160"/>
      <c r="L865" s="158"/>
      <c r="M865" s="158"/>
      <c r="N865" s="158"/>
      <c r="O865" s="158"/>
      <c r="P865" s="158"/>
      <c r="Q865" s="158"/>
      <c r="R865" s="158"/>
      <c r="S865" s="158"/>
      <c r="T865" s="158"/>
      <c r="U865" s="158"/>
      <c r="V865" s="158"/>
      <c r="W865" s="158"/>
      <c r="X865" s="158"/>
      <c r="Y865" s="158"/>
      <c r="Z865" s="158"/>
      <c r="AA865" s="158"/>
      <c r="AB865" s="158"/>
      <c r="AC865" s="158"/>
      <c r="AD865" s="158"/>
      <c r="AE865" s="158"/>
      <c r="AF865" s="158"/>
      <c r="AG865" s="158"/>
      <c r="AH865" s="158"/>
      <c r="AI865" s="158"/>
      <c r="AJ865" s="158"/>
      <c r="AK865" s="158"/>
      <c r="AL865" s="158"/>
      <c r="AM865" s="158"/>
      <c r="AN865" s="158"/>
      <c r="AO865" s="158"/>
    </row>
    <row r="866" spans="8:41" x14ac:dyDescent="0.25">
      <c r="H866" s="159"/>
      <c r="I866" s="159"/>
      <c r="J866" s="160"/>
      <c r="K866" s="160"/>
      <c r="L866" s="158"/>
      <c r="M866" s="158"/>
      <c r="N866" s="158"/>
      <c r="O866" s="158"/>
      <c r="P866" s="158"/>
      <c r="Q866" s="158"/>
      <c r="R866" s="158"/>
      <c r="S866" s="158"/>
      <c r="T866" s="158"/>
      <c r="U866" s="158"/>
      <c r="V866" s="158"/>
      <c r="W866" s="158"/>
      <c r="X866" s="158"/>
      <c r="Y866" s="158"/>
      <c r="Z866" s="158"/>
      <c r="AA866" s="158"/>
      <c r="AB866" s="158"/>
      <c r="AC866" s="158"/>
      <c r="AD866" s="158"/>
      <c r="AE866" s="158"/>
      <c r="AF866" s="158"/>
      <c r="AG866" s="158"/>
      <c r="AH866" s="158"/>
      <c r="AI866" s="158"/>
      <c r="AJ866" s="158"/>
      <c r="AK866" s="158"/>
      <c r="AL866" s="158"/>
      <c r="AM866" s="158"/>
      <c r="AN866" s="158"/>
      <c r="AO866" s="158"/>
    </row>
    <row r="867" spans="8:41" x14ac:dyDescent="0.25">
      <c r="H867" s="159"/>
      <c r="I867" s="159"/>
      <c r="J867" s="160"/>
      <c r="K867" s="160"/>
      <c r="L867" s="158"/>
      <c r="M867" s="158"/>
      <c r="N867" s="158"/>
      <c r="O867" s="158"/>
      <c r="P867" s="158"/>
      <c r="Q867" s="158"/>
      <c r="R867" s="158"/>
      <c r="S867" s="158"/>
      <c r="T867" s="158"/>
      <c r="U867" s="158"/>
      <c r="V867" s="158"/>
      <c r="W867" s="158"/>
      <c r="X867" s="158"/>
      <c r="Y867" s="158"/>
      <c r="Z867" s="158"/>
      <c r="AA867" s="158"/>
      <c r="AB867" s="158"/>
      <c r="AC867" s="158"/>
      <c r="AD867" s="158"/>
      <c r="AE867" s="158"/>
      <c r="AF867" s="158"/>
      <c r="AG867" s="158"/>
      <c r="AH867" s="158"/>
      <c r="AI867" s="158"/>
      <c r="AJ867" s="158"/>
      <c r="AK867" s="158"/>
      <c r="AL867" s="158"/>
      <c r="AM867" s="158"/>
      <c r="AN867" s="158"/>
      <c r="AO867" s="158"/>
    </row>
    <row r="868" spans="8:41" x14ac:dyDescent="0.25">
      <c r="H868" s="159"/>
      <c r="I868" s="159"/>
      <c r="J868" s="160"/>
      <c r="K868" s="160"/>
      <c r="L868" s="158"/>
      <c r="M868" s="158"/>
      <c r="N868" s="158"/>
      <c r="O868" s="158"/>
      <c r="P868" s="158"/>
      <c r="Q868" s="158"/>
      <c r="R868" s="158"/>
      <c r="S868" s="158"/>
      <c r="T868" s="158"/>
      <c r="U868" s="158"/>
      <c r="V868" s="158"/>
      <c r="W868" s="158"/>
      <c r="X868" s="158"/>
      <c r="Y868" s="158"/>
      <c r="Z868" s="158"/>
      <c r="AA868" s="158"/>
      <c r="AB868" s="158"/>
      <c r="AC868" s="158"/>
      <c r="AD868" s="158"/>
      <c r="AE868" s="158"/>
      <c r="AF868" s="158"/>
      <c r="AG868" s="158"/>
      <c r="AH868" s="158"/>
      <c r="AI868" s="158"/>
      <c r="AJ868" s="158"/>
      <c r="AK868" s="158"/>
      <c r="AL868" s="158"/>
      <c r="AM868" s="158"/>
      <c r="AN868" s="158"/>
      <c r="AO868" s="158"/>
    </row>
    <row r="869" spans="8:41" x14ac:dyDescent="0.25">
      <c r="H869" s="159"/>
      <c r="I869" s="159"/>
      <c r="J869" s="160"/>
      <c r="K869" s="160"/>
      <c r="L869" s="158"/>
      <c r="M869" s="158"/>
      <c r="N869" s="158"/>
      <c r="O869" s="158"/>
      <c r="P869" s="158"/>
      <c r="Q869" s="158"/>
      <c r="R869" s="158"/>
      <c r="S869" s="158"/>
      <c r="T869" s="158"/>
      <c r="U869" s="158"/>
      <c r="V869" s="158"/>
      <c r="W869" s="158"/>
      <c r="X869" s="158"/>
      <c r="Y869" s="158"/>
      <c r="Z869" s="158"/>
      <c r="AA869" s="158"/>
      <c r="AB869" s="158"/>
      <c r="AC869" s="158"/>
      <c r="AD869" s="158"/>
      <c r="AE869" s="158"/>
      <c r="AF869" s="158"/>
      <c r="AG869" s="158"/>
      <c r="AH869" s="158"/>
      <c r="AI869" s="158"/>
      <c r="AJ869" s="158"/>
      <c r="AK869" s="158"/>
      <c r="AL869" s="158"/>
      <c r="AM869" s="158"/>
      <c r="AN869" s="158"/>
      <c r="AO869" s="158"/>
    </row>
    <row r="870" spans="8:41" x14ac:dyDescent="0.25">
      <c r="H870" s="159"/>
      <c r="I870" s="159"/>
      <c r="J870" s="160"/>
      <c r="K870" s="160"/>
      <c r="L870" s="158"/>
      <c r="M870" s="158"/>
      <c r="N870" s="158"/>
      <c r="O870" s="158"/>
      <c r="P870" s="158"/>
      <c r="Q870" s="158"/>
      <c r="R870" s="158"/>
      <c r="S870" s="158"/>
      <c r="T870" s="158"/>
      <c r="U870" s="158"/>
      <c r="V870" s="158"/>
      <c r="W870" s="158"/>
      <c r="X870" s="158"/>
      <c r="Y870" s="158"/>
      <c r="Z870" s="158"/>
      <c r="AA870" s="158"/>
      <c r="AB870" s="158"/>
      <c r="AC870" s="158"/>
      <c r="AD870" s="158"/>
      <c r="AE870" s="158"/>
      <c r="AF870" s="158"/>
      <c r="AG870" s="158"/>
      <c r="AH870" s="158"/>
      <c r="AI870" s="158"/>
      <c r="AJ870" s="158"/>
      <c r="AK870" s="158"/>
      <c r="AL870" s="158"/>
      <c r="AM870" s="158"/>
      <c r="AN870" s="158"/>
      <c r="AO870" s="158"/>
    </row>
    <row r="871" spans="8:41" x14ac:dyDescent="0.25">
      <c r="H871" s="159"/>
      <c r="I871" s="159"/>
      <c r="J871" s="160"/>
      <c r="K871" s="160"/>
      <c r="L871" s="158"/>
      <c r="M871" s="158"/>
      <c r="N871" s="158"/>
      <c r="O871" s="158"/>
      <c r="P871" s="158"/>
      <c r="Q871" s="158"/>
      <c r="R871" s="158"/>
      <c r="S871" s="158"/>
      <c r="T871" s="158"/>
      <c r="U871" s="158"/>
      <c r="V871" s="158"/>
      <c r="W871" s="158"/>
      <c r="X871" s="158"/>
      <c r="Y871" s="158"/>
      <c r="Z871" s="158"/>
      <c r="AA871" s="158"/>
      <c r="AB871" s="158"/>
      <c r="AC871" s="158"/>
      <c r="AD871" s="158"/>
      <c r="AE871" s="158"/>
      <c r="AF871" s="158"/>
      <c r="AG871" s="158"/>
      <c r="AH871" s="158"/>
      <c r="AI871" s="158"/>
      <c r="AJ871" s="158"/>
      <c r="AK871" s="158"/>
      <c r="AL871" s="158"/>
      <c r="AM871" s="158"/>
      <c r="AN871" s="158"/>
      <c r="AO871" s="158"/>
    </row>
    <row r="872" spans="8:41" x14ac:dyDescent="0.25">
      <c r="H872" s="159"/>
      <c r="I872" s="159"/>
      <c r="J872" s="160"/>
      <c r="K872" s="160"/>
      <c r="L872" s="158"/>
      <c r="M872" s="158"/>
      <c r="N872" s="158"/>
      <c r="O872" s="158"/>
      <c r="P872" s="158"/>
      <c r="Q872" s="158"/>
      <c r="R872" s="158"/>
      <c r="S872" s="158"/>
      <c r="T872" s="158"/>
      <c r="U872" s="158"/>
      <c r="V872" s="158"/>
      <c r="W872" s="158"/>
      <c r="X872" s="158"/>
      <c r="Y872" s="158"/>
      <c r="Z872" s="158"/>
      <c r="AA872" s="158"/>
      <c r="AB872" s="158"/>
      <c r="AC872" s="158"/>
      <c r="AD872" s="158"/>
      <c r="AE872" s="158"/>
      <c r="AF872" s="158"/>
      <c r="AG872" s="158"/>
      <c r="AH872" s="158"/>
      <c r="AI872" s="158"/>
      <c r="AJ872" s="158"/>
      <c r="AK872" s="158"/>
      <c r="AL872" s="158"/>
      <c r="AM872" s="158"/>
      <c r="AN872" s="158"/>
      <c r="AO872" s="158"/>
    </row>
    <row r="873" spans="8:41" x14ac:dyDescent="0.25">
      <c r="H873" s="159"/>
      <c r="I873" s="159"/>
      <c r="J873" s="160"/>
      <c r="K873" s="160"/>
      <c r="L873" s="158"/>
      <c r="M873" s="158"/>
      <c r="N873" s="158"/>
      <c r="O873" s="158"/>
      <c r="P873" s="158"/>
      <c r="Q873" s="158"/>
      <c r="R873" s="158"/>
      <c r="S873" s="158"/>
      <c r="T873" s="158"/>
      <c r="U873" s="158"/>
      <c r="V873" s="158"/>
      <c r="W873" s="158"/>
      <c r="X873" s="158"/>
      <c r="Y873" s="158"/>
      <c r="Z873" s="158"/>
      <c r="AA873" s="158"/>
      <c r="AB873" s="158"/>
      <c r="AC873" s="158"/>
      <c r="AD873" s="158"/>
      <c r="AE873" s="158"/>
      <c r="AF873" s="158"/>
      <c r="AG873" s="158"/>
      <c r="AH873" s="158"/>
      <c r="AI873" s="158"/>
      <c r="AJ873" s="158"/>
      <c r="AK873" s="158"/>
      <c r="AL873" s="158"/>
      <c r="AM873" s="158"/>
      <c r="AN873" s="158"/>
      <c r="AO873" s="158"/>
    </row>
    <row r="874" spans="8:41" x14ac:dyDescent="0.25">
      <c r="H874" s="159"/>
      <c r="I874" s="159"/>
      <c r="J874" s="160"/>
      <c r="K874" s="160"/>
      <c r="L874" s="158"/>
      <c r="M874" s="158"/>
      <c r="N874" s="158"/>
      <c r="O874" s="158"/>
      <c r="P874" s="158"/>
      <c r="Q874" s="158"/>
      <c r="R874" s="158"/>
      <c r="S874" s="158"/>
      <c r="T874" s="158"/>
      <c r="U874" s="158"/>
      <c r="V874" s="158"/>
      <c r="W874" s="158"/>
      <c r="X874" s="158"/>
      <c r="Y874" s="158"/>
      <c r="Z874" s="158"/>
      <c r="AA874" s="158"/>
      <c r="AB874" s="158"/>
      <c r="AC874" s="158"/>
      <c r="AD874" s="158"/>
      <c r="AE874" s="158"/>
      <c r="AF874" s="158"/>
      <c r="AG874" s="158"/>
      <c r="AH874" s="158"/>
      <c r="AI874" s="158"/>
      <c r="AJ874" s="158"/>
      <c r="AK874" s="158"/>
      <c r="AL874" s="158"/>
      <c r="AM874" s="158"/>
      <c r="AN874" s="158"/>
      <c r="AO874" s="158"/>
    </row>
    <row r="875" spans="8:41" x14ac:dyDescent="0.25">
      <c r="H875" s="159"/>
      <c r="I875" s="159"/>
      <c r="J875" s="160"/>
      <c r="K875" s="160"/>
      <c r="L875" s="158"/>
      <c r="M875" s="158"/>
      <c r="N875" s="158"/>
      <c r="O875" s="158"/>
      <c r="P875" s="158"/>
      <c r="Q875" s="158"/>
      <c r="R875" s="158"/>
      <c r="S875" s="158"/>
      <c r="T875" s="158"/>
      <c r="U875" s="158"/>
      <c r="V875" s="158"/>
      <c r="W875" s="158"/>
      <c r="X875" s="158"/>
      <c r="Y875" s="158"/>
      <c r="Z875" s="158"/>
      <c r="AA875" s="158"/>
      <c r="AB875" s="158"/>
      <c r="AC875" s="158"/>
      <c r="AD875" s="158"/>
      <c r="AE875" s="158"/>
      <c r="AF875" s="158"/>
      <c r="AG875" s="158"/>
      <c r="AH875" s="158"/>
      <c r="AI875" s="158"/>
      <c r="AJ875" s="158"/>
      <c r="AK875" s="158"/>
      <c r="AL875" s="158"/>
      <c r="AM875" s="158"/>
      <c r="AN875" s="158"/>
      <c r="AO875" s="158"/>
    </row>
    <row r="876" spans="8:41" x14ac:dyDescent="0.25">
      <c r="H876" s="159"/>
      <c r="I876" s="159"/>
      <c r="J876" s="160"/>
      <c r="K876" s="160"/>
      <c r="L876" s="158"/>
      <c r="M876" s="158"/>
      <c r="N876" s="158"/>
      <c r="O876" s="158"/>
      <c r="P876" s="158"/>
      <c r="Q876" s="158"/>
      <c r="R876" s="158"/>
      <c r="S876" s="158"/>
      <c r="T876" s="158"/>
      <c r="U876" s="158"/>
      <c r="V876" s="158"/>
      <c r="W876" s="158"/>
      <c r="X876" s="158"/>
      <c r="Y876" s="158"/>
      <c r="Z876" s="158"/>
      <c r="AA876" s="158"/>
      <c r="AB876" s="158"/>
      <c r="AC876" s="158"/>
      <c r="AD876" s="158"/>
      <c r="AE876" s="158"/>
      <c r="AF876" s="158"/>
      <c r="AG876" s="158"/>
      <c r="AH876" s="158"/>
      <c r="AI876" s="158"/>
      <c r="AJ876" s="158"/>
      <c r="AK876" s="158"/>
      <c r="AL876" s="158"/>
      <c r="AM876" s="158"/>
      <c r="AN876" s="158"/>
      <c r="AO876" s="158"/>
    </row>
    <row r="877" spans="8:41" x14ac:dyDescent="0.25">
      <c r="H877" s="159"/>
      <c r="I877" s="159"/>
      <c r="J877" s="160"/>
      <c r="K877" s="160"/>
      <c r="L877" s="158"/>
      <c r="M877" s="158"/>
      <c r="N877" s="158"/>
      <c r="O877" s="158"/>
      <c r="P877" s="158"/>
      <c r="Q877" s="158"/>
      <c r="R877" s="158"/>
      <c r="S877" s="158"/>
      <c r="T877" s="158"/>
      <c r="U877" s="158"/>
      <c r="V877" s="158"/>
      <c r="W877" s="158"/>
      <c r="X877" s="158"/>
      <c r="Y877" s="158"/>
      <c r="Z877" s="158"/>
      <c r="AA877" s="158"/>
      <c r="AB877" s="158"/>
      <c r="AC877" s="158"/>
      <c r="AD877" s="158"/>
      <c r="AE877" s="158"/>
      <c r="AF877" s="158"/>
      <c r="AG877" s="158"/>
      <c r="AH877" s="158"/>
      <c r="AI877" s="158"/>
      <c r="AJ877" s="158"/>
      <c r="AK877" s="158"/>
      <c r="AL877" s="158"/>
      <c r="AM877" s="158"/>
      <c r="AN877" s="158"/>
      <c r="AO877" s="158"/>
    </row>
    <row r="878" spans="8:41" x14ac:dyDescent="0.25">
      <c r="H878" s="159"/>
      <c r="I878" s="159"/>
      <c r="J878" s="160"/>
      <c r="K878" s="160"/>
      <c r="L878" s="158"/>
      <c r="M878" s="158"/>
      <c r="N878" s="158"/>
      <c r="O878" s="158"/>
      <c r="P878" s="158"/>
      <c r="Q878" s="158"/>
      <c r="R878" s="158"/>
      <c r="S878" s="158"/>
      <c r="T878" s="158"/>
      <c r="U878" s="158"/>
      <c r="V878" s="158"/>
      <c r="W878" s="158"/>
      <c r="X878" s="158"/>
      <c r="Y878" s="158"/>
      <c r="Z878" s="158"/>
      <c r="AA878" s="158"/>
      <c r="AB878" s="158"/>
      <c r="AC878" s="158"/>
      <c r="AD878" s="158"/>
      <c r="AE878" s="158"/>
      <c r="AF878" s="158"/>
      <c r="AG878" s="158"/>
      <c r="AH878" s="158"/>
      <c r="AI878" s="158"/>
      <c r="AJ878" s="158"/>
      <c r="AK878" s="158"/>
      <c r="AL878" s="158"/>
      <c r="AM878" s="158"/>
      <c r="AN878" s="158"/>
      <c r="AO878" s="158"/>
    </row>
    <row r="879" spans="8:41" x14ac:dyDescent="0.25">
      <c r="H879" s="159"/>
      <c r="I879" s="159"/>
      <c r="J879" s="160"/>
      <c r="K879" s="160"/>
      <c r="L879" s="158"/>
      <c r="M879" s="158"/>
      <c r="N879" s="158"/>
      <c r="O879" s="158"/>
      <c r="P879" s="158"/>
      <c r="Q879" s="158"/>
      <c r="R879" s="158"/>
      <c r="S879" s="158"/>
      <c r="T879" s="158"/>
      <c r="U879" s="158"/>
      <c r="V879" s="158"/>
      <c r="W879" s="158"/>
      <c r="X879" s="158"/>
      <c r="Y879" s="158"/>
      <c r="Z879" s="158"/>
      <c r="AA879" s="158"/>
      <c r="AB879" s="158"/>
      <c r="AC879" s="158"/>
      <c r="AD879" s="158"/>
      <c r="AE879" s="158"/>
      <c r="AF879" s="158"/>
      <c r="AG879" s="158"/>
      <c r="AH879" s="158"/>
      <c r="AI879" s="158"/>
      <c r="AJ879" s="158"/>
      <c r="AK879" s="158"/>
      <c r="AL879" s="158"/>
      <c r="AM879" s="158"/>
      <c r="AN879" s="158"/>
      <c r="AO879" s="158"/>
    </row>
    <row r="880" spans="8:41" x14ac:dyDescent="0.25">
      <c r="H880" s="159"/>
      <c r="I880" s="159"/>
      <c r="J880" s="160"/>
      <c r="K880" s="160"/>
      <c r="L880" s="158"/>
      <c r="M880" s="158"/>
      <c r="N880" s="158"/>
      <c r="O880" s="158"/>
      <c r="P880" s="158"/>
      <c r="Q880" s="158"/>
      <c r="R880" s="158"/>
      <c r="S880" s="158"/>
      <c r="T880" s="158"/>
      <c r="U880" s="158"/>
      <c r="V880" s="158"/>
      <c r="W880" s="158"/>
      <c r="X880" s="158"/>
      <c r="Y880" s="158"/>
      <c r="Z880" s="158"/>
      <c r="AA880" s="158"/>
      <c r="AB880" s="158"/>
      <c r="AC880" s="158"/>
      <c r="AD880" s="158"/>
      <c r="AE880" s="158"/>
      <c r="AF880" s="158"/>
      <c r="AG880" s="158"/>
      <c r="AH880" s="158"/>
      <c r="AI880" s="158"/>
      <c r="AJ880" s="158"/>
      <c r="AK880" s="158"/>
      <c r="AL880" s="158"/>
      <c r="AM880" s="158"/>
      <c r="AN880" s="158"/>
      <c r="AO880" s="158"/>
    </row>
    <row r="881" spans="8:41" x14ac:dyDescent="0.25">
      <c r="H881" s="159"/>
      <c r="I881" s="159"/>
      <c r="J881" s="160"/>
      <c r="K881" s="160"/>
      <c r="L881" s="158"/>
      <c r="M881" s="158"/>
      <c r="N881" s="158"/>
      <c r="O881" s="158"/>
      <c r="P881" s="158"/>
      <c r="Q881" s="158"/>
      <c r="R881" s="158"/>
      <c r="S881" s="158"/>
      <c r="T881" s="158"/>
      <c r="U881" s="158"/>
      <c r="V881" s="158"/>
      <c r="W881" s="158"/>
      <c r="X881" s="158"/>
      <c r="Y881" s="158"/>
      <c r="Z881" s="158"/>
      <c r="AA881" s="158"/>
      <c r="AB881" s="158"/>
      <c r="AC881" s="158"/>
      <c r="AD881" s="158"/>
      <c r="AE881" s="158"/>
      <c r="AF881" s="158"/>
      <c r="AG881" s="158"/>
      <c r="AH881" s="158"/>
      <c r="AI881" s="158"/>
      <c r="AJ881" s="158"/>
      <c r="AK881" s="158"/>
      <c r="AL881" s="158"/>
      <c r="AM881" s="158"/>
      <c r="AN881" s="158"/>
      <c r="AO881" s="158"/>
    </row>
    <row r="882" spans="8:41" x14ac:dyDescent="0.25">
      <c r="H882" s="159"/>
      <c r="I882" s="159"/>
      <c r="J882" s="160"/>
      <c r="K882" s="160"/>
      <c r="L882" s="158"/>
      <c r="M882" s="158"/>
      <c r="N882" s="158"/>
      <c r="O882" s="158"/>
      <c r="P882" s="158"/>
      <c r="Q882" s="158"/>
      <c r="R882" s="158"/>
      <c r="S882" s="158"/>
      <c r="T882" s="158"/>
      <c r="U882" s="158"/>
      <c r="V882" s="158"/>
      <c r="W882" s="158"/>
      <c r="X882" s="158"/>
      <c r="Y882" s="158"/>
      <c r="Z882" s="158"/>
      <c r="AA882" s="158"/>
      <c r="AB882" s="158"/>
      <c r="AC882" s="158"/>
      <c r="AD882" s="158"/>
      <c r="AE882" s="158"/>
      <c r="AF882" s="158"/>
      <c r="AG882" s="158"/>
      <c r="AH882" s="158"/>
      <c r="AI882" s="158"/>
      <c r="AJ882" s="158"/>
      <c r="AK882" s="158"/>
      <c r="AL882" s="158"/>
      <c r="AM882" s="158"/>
      <c r="AN882" s="158"/>
      <c r="AO882" s="158"/>
    </row>
    <row r="883" spans="8:41" x14ac:dyDescent="0.25">
      <c r="H883" s="159"/>
      <c r="I883" s="159"/>
      <c r="J883" s="160"/>
      <c r="K883" s="160"/>
      <c r="L883" s="158"/>
      <c r="M883" s="158"/>
      <c r="N883" s="158"/>
      <c r="O883" s="158"/>
      <c r="P883" s="158"/>
      <c r="Q883" s="158"/>
      <c r="R883" s="158"/>
      <c r="S883" s="158"/>
      <c r="T883" s="158"/>
      <c r="U883" s="158"/>
      <c r="V883" s="158"/>
      <c r="W883" s="158"/>
      <c r="X883" s="158"/>
      <c r="Y883" s="158"/>
      <c r="Z883" s="158"/>
      <c r="AA883" s="158"/>
      <c r="AB883" s="158"/>
      <c r="AC883" s="158"/>
      <c r="AD883" s="158"/>
      <c r="AE883" s="158"/>
      <c r="AF883" s="158"/>
      <c r="AG883" s="158"/>
      <c r="AH883" s="158"/>
      <c r="AI883" s="158"/>
      <c r="AJ883" s="158"/>
      <c r="AK883" s="158"/>
      <c r="AL883" s="158"/>
      <c r="AM883" s="158"/>
      <c r="AN883" s="158"/>
      <c r="AO883" s="158"/>
    </row>
    <row r="884" spans="8:41" x14ac:dyDescent="0.25">
      <c r="H884" s="159"/>
      <c r="I884" s="159"/>
      <c r="J884" s="160"/>
      <c r="K884" s="160"/>
      <c r="L884" s="158"/>
      <c r="M884" s="158"/>
      <c r="N884" s="158"/>
      <c r="O884" s="158"/>
      <c r="P884" s="158"/>
      <c r="Q884" s="158"/>
      <c r="R884" s="158"/>
      <c r="S884" s="158"/>
      <c r="T884" s="158"/>
      <c r="U884" s="158"/>
      <c r="V884" s="158"/>
      <c r="W884" s="158"/>
      <c r="X884" s="158"/>
      <c r="Y884" s="158"/>
      <c r="Z884" s="158"/>
      <c r="AA884" s="158"/>
      <c r="AB884" s="158"/>
      <c r="AC884" s="158"/>
      <c r="AD884" s="158"/>
      <c r="AE884" s="158"/>
      <c r="AF884" s="158"/>
      <c r="AG884" s="158"/>
      <c r="AH884" s="158"/>
      <c r="AI884" s="158"/>
      <c r="AJ884" s="158"/>
      <c r="AK884" s="158"/>
      <c r="AL884" s="158"/>
      <c r="AM884" s="158"/>
      <c r="AN884" s="158"/>
      <c r="AO884" s="158"/>
    </row>
    <row r="885" spans="8:41" x14ac:dyDescent="0.25">
      <c r="H885" s="159"/>
      <c r="I885" s="159"/>
      <c r="J885" s="160"/>
      <c r="K885" s="160"/>
      <c r="L885" s="158"/>
      <c r="M885" s="158"/>
      <c r="N885" s="158"/>
      <c r="O885" s="158"/>
      <c r="P885" s="158"/>
      <c r="Q885" s="158"/>
      <c r="R885" s="158"/>
      <c r="S885" s="158"/>
      <c r="T885" s="158"/>
      <c r="U885" s="158"/>
      <c r="V885" s="158"/>
      <c r="W885" s="158"/>
      <c r="X885" s="158"/>
      <c r="Y885" s="158"/>
      <c r="Z885" s="158"/>
      <c r="AA885" s="158"/>
      <c r="AB885" s="158"/>
      <c r="AC885" s="158"/>
      <c r="AD885" s="158"/>
      <c r="AE885" s="158"/>
      <c r="AF885" s="158"/>
      <c r="AG885" s="158"/>
      <c r="AH885" s="158"/>
      <c r="AI885" s="158"/>
      <c r="AJ885" s="158"/>
      <c r="AK885" s="158"/>
      <c r="AL885" s="158"/>
      <c r="AM885" s="158"/>
      <c r="AN885" s="158"/>
      <c r="AO885" s="158"/>
    </row>
    <row r="886" spans="8:41" x14ac:dyDescent="0.25">
      <c r="H886" s="159"/>
      <c r="I886" s="159"/>
      <c r="J886" s="160"/>
      <c r="K886" s="160"/>
      <c r="L886" s="158"/>
      <c r="M886" s="158"/>
      <c r="N886" s="158"/>
      <c r="O886" s="158"/>
      <c r="P886" s="158"/>
      <c r="Q886" s="158"/>
      <c r="R886" s="158"/>
      <c r="S886" s="158"/>
      <c r="T886" s="158"/>
      <c r="U886" s="158"/>
      <c r="V886" s="158"/>
      <c r="W886" s="158"/>
      <c r="X886" s="158"/>
      <c r="Y886" s="158"/>
      <c r="Z886" s="158"/>
      <c r="AA886" s="158"/>
      <c r="AB886" s="158"/>
      <c r="AC886" s="158"/>
      <c r="AD886" s="158"/>
      <c r="AE886" s="158"/>
      <c r="AF886" s="158"/>
      <c r="AG886" s="158"/>
      <c r="AH886" s="158"/>
      <c r="AI886" s="158"/>
      <c r="AJ886" s="158"/>
      <c r="AK886" s="158"/>
      <c r="AL886" s="158"/>
      <c r="AM886" s="158"/>
      <c r="AN886" s="158"/>
      <c r="AO886" s="158"/>
    </row>
    <row r="887" spans="8:41" x14ac:dyDescent="0.25">
      <c r="H887" s="159"/>
      <c r="I887" s="159"/>
      <c r="J887" s="160"/>
      <c r="K887" s="160"/>
      <c r="L887" s="158"/>
      <c r="M887" s="158"/>
      <c r="N887" s="158"/>
      <c r="O887" s="158"/>
      <c r="P887" s="158"/>
      <c r="Q887" s="158"/>
      <c r="R887" s="158"/>
      <c r="S887" s="158"/>
      <c r="T887" s="158"/>
      <c r="U887" s="158"/>
      <c r="V887" s="158"/>
      <c r="W887" s="158"/>
      <c r="X887" s="158"/>
      <c r="Y887" s="158"/>
      <c r="Z887" s="158"/>
      <c r="AA887" s="158"/>
      <c r="AB887" s="158"/>
      <c r="AC887" s="158"/>
      <c r="AD887" s="158"/>
      <c r="AE887" s="158"/>
      <c r="AF887" s="158"/>
      <c r="AG887" s="158"/>
      <c r="AH887" s="158"/>
      <c r="AI887" s="158"/>
      <c r="AJ887" s="158"/>
      <c r="AK887" s="158"/>
      <c r="AL887" s="158"/>
      <c r="AM887" s="158"/>
      <c r="AN887" s="158"/>
      <c r="AO887" s="158"/>
    </row>
    <row r="888" spans="8:41" x14ac:dyDescent="0.25">
      <c r="H888" s="159"/>
      <c r="I888" s="159"/>
      <c r="J888" s="160"/>
      <c r="K888" s="160"/>
      <c r="L888" s="158"/>
      <c r="M888" s="158"/>
      <c r="N888" s="158"/>
      <c r="O888" s="158"/>
      <c r="P888" s="158"/>
      <c r="Q888" s="158"/>
      <c r="R888" s="158"/>
      <c r="S888" s="158"/>
      <c r="T888" s="158"/>
      <c r="U888" s="158"/>
      <c r="V888" s="158"/>
      <c r="W888" s="158"/>
      <c r="X888" s="158"/>
      <c r="Y888" s="158"/>
      <c r="Z888" s="158"/>
      <c r="AA888" s="158"/>
      <c r="AB888" s="158"/>
      <c r="AC888" s="158"/>
      <c r="AD888" s="158"/>
      <c r="AE888" s="158"/>
      <c r="AF888" s="158"/>
      <c r="AG888" s="158"/>
      <c r="AH888" s="158"/>
      <c r="AI888" s="158"/>
      <c r="AJ888" s="158"/>
      <c r="AK888" s="158"/>
      <c r="AL888" s="158"/>
      <c r="AM888" s="158"/>
      <c r="AN888" s="158"/>
      <c r="AO888" s="158"/>
    </row>
    <row r="889" spans="8:41" x14ac:dyDescent="0.25">
      <c r="H889" s="159"/>
      <c r="I889" s="159"/>
      <c r="J889" s="160"/>
      <c r="K889" s="160"/>
      <c r="L889" s="158"/>
      <c r="M889" s="158"/>
      <c r="N889" s="158"/>
      <c r="O889" s="158"/>
      <c r="P889" s="158"/>
      <c r="Q889" s="158"/>
      <c r="R889" s="158"/>
      <c r="S889" s="158"/>
      <c r="T889" s="158"/>
      <c r="U889" s="158"/>
      <c r="V889" s="158"/>
      <c r="W889" s="158"/>
      <c r="X889" s="158"/>
      <c r="Y889" s="158"/>
      <c r="Z889" s="158"/>
      <c r="AA889" s="158"/>
      <c r="AB889" s="158"/>
      <c r="AC889" s="158"/>
      <c r="AD889" s="158"/>
      <c r="AE889" s="158"/>
      <c r="AF889" s="158"/>
      <c r="AG889" s="158"/>
      <c r="AH889" s="158"/>
      <c r="AI889" s="158"/>
      <c r="AJ889" s="158"/>
      <c r="AK889" s="158"/>
      <c r="AL889" s="158"/>
      <c r="AM889" s="158"/>
      <c r="AN889" s="158"/>
      <c r="AO889" s="158"/>
    </row>
    <row r="890" spans="8:41" x14ac:dyDescent="0.25">
      <c r="H890" s="159"/>
      <c r="I890" s="159"/>
      <c r="J890" s="160"/>
      <c r="K890" s="160"/>
      <c r="L890" s="158"/>
      <c r="M890" s="158"/>
      <c r="N890" s="158"/>
      <c r="O890" s="158"/>
      <c r="P890" s="158"/>
      <c r="Q890" s="158"/>
      <c r="R890" s="158"/>
      <c r="S890" s="158"/>
      <c r="T890" s="158"/>
      <c r="U890" s="158"/>
      <c r="V890" s="158"/>
      <c r="W890" s="158"/>
      <c r="X890" s="158"/>
      <c r="Y890" s="158"/>
      <c r="Z890" s="158"/>
      <c r="AA890" s="158"/>
      <c r="AB890" s="158"/>
      <c r="AC890" s="158"/>
      <c r="AD890" s="158"/>
      <c r="AE890" s="158"/>
      <c r="AF890" s="158"/>
      <c r="AG890" s="158"/>
      <c r="AH890" s="158"/>
      <c r="AI890" s="158"/>
      <c r="AJ890" s="158"/>
      <c r="AK890" s="158"/>
      <c r="AL890" s="158"/>
      <c r="AM890" s="158"/>
      <c r="AN890" s="158"/>
      <c r="AO890" s="158"/>
    </row>
    <row r="891" spans="8:41" x14ac:dyDescent="0.25">
      <c r="H891" s="159"/>
      <c r="I891" s="159"/>
      <c r="J891" s="160"/>
      <c r="K891" s="160"/>
      <c r="L891" s="158"/>
      <c r="M891" s="158"/>
      <c r="N891" s="158"/>
      <c r="O891" s="158"/>
      <c r="P891" s="158"/>
      <c r="Q891" s="158"/>
      <c r="R891" s="158"/>
      <c r="S891" s="158"/>
      <c r="T891" s="158"/>
      <c r="U891" s="158"/>
      <c r="V891" s="158"/>
      <c r="W891" s="158"/>
      <c r="X891" s="158"/>
      <c r="Y891" s="158"/>
      <c r="Z891" s="158"/>
      <c r="AA891" s="158"/>
      <c r="AB891" s="158"/>
      <c r="AC891" s="158"/>
      <c r="AD891" s="158"/>
      <c r="AE891" s="158"/>
      <c r="AF891" s="158"/>
      <c r="AG891" s="158"/>
      <c r="AH891" s="158"/>
      <c r="AI891" s="158"/>
      <c r="AJ891" s="158"/>
      <c r="AK891" s="158"/>
      <c r="AL891" s="158"/>
      <c r="AM891" s="158"/>
      <c r="AN891" s="158"/>
      <c r="AO891" s="158"/>
    </row>
    <row r="892" spans="8:41" x14ac:dyDescent="0.25">
      <c r="H892" s="159"/>
      <c r="I892" s="159"/>
      <c r="J892" s="160"/>
      <c r="K892" s="160"/>
      <c r="L892" s="158"/>
      <c r="M892" s="158"/>
      <c r="N892" s="158"/>
      <c r="O892" s="158"/>
      <c r="P892" s="158"/>
      <c r="Q892" s="158"/>
      <c r="R892" s="158"/>
      <c r="S892" s="158"/>
      <c r="T892" s="158"/>
      <c r="U892" s="158"/>
      <c r="V892" s="158"/>
      <c r="W892" s="158"/>
      <c r="X892" s="158"/>
      <c r="Y892" s="158"/>
      <c r="Z892" s="158"/>
      <c r="AA892" s="158"/>
      <c r="AB892" s="158"/>
      <c r="AC892" s="158"/>
      <c r="AD892" s="158"/>
      <c r="AE892" s="158"/>
      <c r="AF892" s="158"/>
      <c r="AG892" s="158"/>
      <c r="AH892" s="158"/>
      <c r="AI892" s="158"/>
      <c r="AJ892" s="158"/>
      <c r="AK892" s="158"/>
      <c r="AL892" s="158"/>
      <c r="AM892" s="158"/>
      <c r="AN892" s="158"/>
      <c r="AO892" s="158"/>
    </row>
    <row r="893" spans="8:41" x14ac:dyDescent="0.25">
      <c r="H893" s="159"/>
      <c r="I893" s="159"/>
      <c r="J893" s="160"/>
      <c r="K893" s="160"/>
      <c r="L893" s="158"/>
      <c r="M893" s="158"/>
      <c r="N893" s="158"/>
      <c r="O893" s="158"/>
      <c r="P893" s="158"/>
      <c r="Q893" s="158"/>
      <c r="R893" s="158"/>
      <c r="S893" s="158"/>
      <c r="T893" s="158"/>
      <c r="U893" s="158"/>
      <c r="V893" s="158"/>
      <c r="W893" s="158"/>
      <c r="X893" s="158"/>
      <c r="Y893" s="158"/>
      <c r="Z893" s="158"/>
      <c r="AA893" s="158"/>
      <c r="AB893" s="158"/>
      <c r="AC893" s="158"/>
      <c r="AD893" s="158"/>
      <c r="AE893" s="158"/>
      <c r="AF893" s="158"/>
      <c r="AG893" s="158"/>
      <c r="AH893" s="158"/>
      <c r="AI893" s="158"/>
      <c r="AJ893" s="158"/>
      <c r="AK893" s="158"/>
      <c r="AL893" s="158"/>
      <c r="AM893" s="158"/>
      <c r="AN893" s="158"/>
      <c r="AO893" s="158"/>
    </row>
    <row r="894" spans="8:41" x14ac:dyDescent="0.25">
      <c r="H894" s="159"/>
      <c r="I894" s="159"/>
      <c r="J894" s="160"/>
      <c r="K894" s="160"/>
      <c r="L894" s="158"/>
      <c r="M894" s="158"/>
      <c r="N894" s="158"/>
      <c r="O894" s="158"/>
      <c r="P894" s="158"/>
      <c r="Q894" s="158"/>
      <c r="R894" s="158"/>
      <c r="S894" s="158"/>
      <c r="T894" s="158"/>
      <c r="U894" s="158"/>
      <c r="V894" s="158"/>
      <c r="W894" s="158"/>
      <c r="X894" s="158"/>
      <c r="Y894" s="158"/>
      <c r="Z894" s="158"/>
      <c r="AA894" s="158"/>
      <c r="AB894" s="158"/>
      <c r="AC894" s="158"/>
      <c r="AD894" s="158"/>
      <c r="AE894" s="158"/>
      <c r="AF894" s="158"/>
      <c r="AG894" s="158"/>
      <c r="AH894" s="158"/>
      <c r="AI894" s="158"/>
      <c r="AJ894" s="158"/>
      <c r="AK894" s="158"/>
      <c r="AL894" s="158"/>
      <c r="AM894" s="158"/>
      <c r="AN894" s="158"/>
      <c r="AO894" s="158"/>
    </row>
    <row r="895" spans="8:41" x14ac:dyDescent="0.25">
      <c r="H895" s="159"/>
      <c r="I895" s="159"/>
      <c r="J895" s="160"/>
      <c r="K895" s="160"/>
      <c r="L895" s="158"/>
      <c r="M895" s="158"/>
      <c r="N895" s="158"/>
      <c r="O895" s="158"/>
      <c r="P895" s="158"/>
      <c r="Q895" s="158"/>
      <c r="R895" s="158"/>
      <c r="S895" s="158"/>
      <c r="T895" s="158"/>
      <c r="U895" s="158"/>
      <c r="V895" s="158"/>
      <c r="W895" s="158"/>
      <c r="X895" s="158"/>
      <c r="Y895" s="158"/>
      <c r="Z895" s="158"/>
      <c r="AA895" s="158"/>
      <c r="AB895" s="158"/>
      <c r="AC895" s="158"/>
      <c r="AD895" s="158"/>
      <c r="AE895" s="158"/>
      <c r="AF895" s="158"/>
      <c r="AG895" s="158"/>
      <c r="AH895" s="158"/>
      <c r="AI895" s="158"/>
      <c r="AJ895" s="158"/>
      <c r="AK895" s="158"/>
      <c r="AL895" s="158"/>
      <c r="AM895" s="158"/>
      <c r="AN895" s="158"/>
      <c r="AO895" s="158"/>
    </row>
    <row r="896" spans="8:41" x14ac:dyDescent="0.25">
      <c r="H896" s="159"/>
      <c r="I896" s="159"/>
      <c r="J896" s="160"/>
      <c r="K896" s="160"/>
      <c r="L896" s="158"/>
      <c r="M896" s="158"/>
      <c r="N896" s="158"/>
      <c r="O896" s="158"/>
      <c r="P896" s="158"/>
      <c r="Q896" s="158"/>
      <c r="R896" s="158"/>
      <c r="S896" s="158"/>
      <c r="T896" s="158"/>
      <c r="U896" s="158"/>
      <c r="V896" s="158"/>
      <c r="W896" s="158"/>
      <c r="X896" s="158"/>
      <c r="Y896" s="158"/>
      <c r="Z896" s="158"/>
      <c r="AA896" s="158"/>
      <c r="AB896" s="158"/>
      <c r="AC896" s="158"/>
      <c r="AD896" s="158"/>
      <c r="AE896" s="158"/>
      <c r="AF896" s="158"/>
      <c r="AG896" s="158"/>
      <c r="AH896" s="158"/>
      <c r="AI896" s="158"/>
      <c r="AJ896" s="158"/>
      <c r="AK896" s="158"/>
      <c r="AL896" s="158"/>
      <c r="AM896" s="158"/>
      <c r="AN896" s="158"/>
      <c r="AO896" s="158"/>
    </row>
    <row r="897" spans="8:41" x14ac:dyDescent="0.25">
      <c r="H897" s="159"/>
      <c r="I897" s="159"/>
      <c r="J897" s="160"/>
      <c r="K897" s="160"/>
      <c r="L897" s="158"/>
      <c r="M897" s="158"/>
      <c r="N897" s="158"/>
      <c r="O897" s="158"/>
      <c r="P897" s="158"/>
      <c r="Q897" s="158"/>
      <c r="R897" s="158"/>
      <c r="S897" s="158"/>
      <c r="T897" s="158"/>
      <c r="U897" s="158"/>
      <c r="V897" s="158"/>
      <c r="W897" s="158"/>
      <c r="X897" s="158"/>
      <c r="Y897" s="158"/>
      <c r="Z897" s="158"/>
      <c r="AA897" s="158"/>
      <c r="AB897" s="158"/>
      <c r="AC897" s="158"/>
      <c r="AD897" s="158"/>
      <c r="AE897" s="158"/>
      <c r="AF897" s="158"/>
      <c r="AG897" s="158"/>
      <c r="AH897" s="158"/>
      <c r="AI897" s="158"/>
      <c r="AJ897" s="158"/>
      <c r="AK897" s="158"/>
      <c r="AL897" s="158"/>
      <c r="AM897" s="158"/>
      <c r="AN897" s="158"/>
      <c r="AO897" s="158"/>
    </row>
    <row r="898" spans="8:41" x14ac:dyDescent="0.25">
      <c r="H898" s="159"/>
      <c r="I898" s="159"/>
      <c r="J898" s="160"/>
      <c r="K898" s="160"/>
      <c r="L898" s="158"/>
      <c r="M898" s="158"/>
      <c r="N898" s="158"/>
      <c r="O898" s="158"/>
      <c r="P898" s="158"/>
      <c r="Q898" s="158"/>
      <c r="R898" s="158"/>
      <c r="S898" s="158"/>
      <c r="T898" s="158"/>
      <c r="U898" s="158"/>
      <c r="V898" s="158"/>
      <c r="W898" s="158"/>
      <c r="X898" s="158"/>
      <c r="Y898" s="158"/>
      <c r="Z898" s="158"/>
      <c r="AA898" s="158"/>
      <c r="AB898" s="158"/>
      <c r="AC898" s="158"/>
      <c r="AD898" s="158"/>
      <c r="AE898" s="158"/>
      <c r="AF898" s="158"/>
      <c r="AG898" s="158"/>
      <c r="AH898" s="158"/>
      <c r="AI898" s="158"/>
      <c r="AJ898" s="158"/>
      <c r="AK898" s="158"/>
      <c r="AL898" s="158"/>
      <c r="AM898" s="158"/>
      <c r="AN898" s="158"/>
      <c r="AO898" s="158"/>
    </row>
    <row r="899" spans="8:41" x14ac:dyDescent="0.25">
      <c r="H899" s="159"/>
      <c r="I899" s="159"/>
      <c r="J899" s="160"/>
      <c r="K899" s="160"/>
      <c r="L899" s="158"/>
      <c r="M899" s="158"/>
      <c r="N899" s="158"/>
      <c r="O899" s="158"/>
      <c r="P899" s="158"/>
      <c r="Q899" s="158"/>
      <c r="R899" s="158"/>
      <c r="S899" s="158"/>
      <c r="T899" s="158"/>
      <c r="U899" s="158"/>
      <c r="V899" s="158"/>
      <c r="W899" s="158"/>
      <c r="X899" s="158"/>
      <c r="Y899" s="158"/>
      <c r="Z899" s="158"/>
      <c r="AA899" s="158"/>
      <c r="AB899" s="158"/>
      <c r="AC899" s="158"/>
      <c r="AD899" s="158"/>
      <c r="AE899" s="158"/>
      <c r="AF899" s="158"/>
      <c r="AG899" s="158"/>
      <c r="AH899" s="158"/>
      <c r="AI899" s="158"/>
      <c r="AJ899" s="158"/>
      <c r="AK899" s="158"/>
      <c r="AL899" s="158"/>
      <c r="AM899" s="158"/>
      <c r="AN899" s="158"/>
      <c r="AO899" s="158"/>
    </row>
    <row r="900" spans="8:41" x14ac:dyDescent="0.25">
      <c r="H900" s="159"/>
      <c r="I900" s="159"/>
      <c r="J900" s="160"/>
      <c r="K900" s="160"/>
      <c r="L900" s="158"/>
      <c r="M900" s="158"/>
      <c r="N900" s="158"/>
      <c r="O900" s="158"/>
      <c r="P900" s="158"/>
      <c r="Q900" s="158"/>
      <c r="R900" s="158"/>
      <c r="S900" s="158"/>
      <c r="T900" s="158"/>
      <c r="U900" s="158"/>
      <c r="V900" s="158"/>
      <c r="W900" s="158"/>
      <c r="X900" s="158"/>
      <c r="Y900" s="158"/>
      <c r="Z900" s="158"/>
      <c r="AA900" s="158"/>
      <c r="AB900" s="158"/>
      <c r="AC900" s="158"/>
      <c r="AD900" s="158"/>
      <c r="AE900" s="158"/>
      <c r="AF900" s="158"/>
      <c r="AG900" s="158"/>
      <c r="AH900" s="158"/>
      <c r="AI900" s="158"/>
      <c r="AJ900" s="158"/>
      <c r="AK900" s="158"/>
      <c r="AL900" s="158"/>
      <c r="AM900" s="158"/>
      <c r="AN900" s="158"/>
      <c r="AO900" s="158"/>
    </row>
    <row r="901" spans="8:41" x14ac:dyDescent="0.25">
      <c r="H901" s="159"/>
      <c r="I901" s="159"/>
      <c r="J901" s="160"/>
      <c r="K901" s="160"/>
      <c r="L901" s="158"/>
      <c r="M901" s="158"/>
      <c r="N901" s="158"/>
      <c r="O901" s="158"/>
      <c r="P901" s="158"/>
      <c r="Q901" s="158"/>
      <c r="R901" s="158"/>
      <c r="S901" s="158"/>
      <c r="T901" s="158"/>
      <c r="U901" s="158"/>
      <c r="V901" s="158"/>
      <c r="W901" s="158"/>
      <c r="X901" s="158"/>
      <c r="Y901" s="158"/>
      <c r="Z901" s="158"/>
      <c r="AA901" s="158"/>
      <c r="AB901" s="158"/>
      <c r="AC901" s="158"/>
      <c r="AD901" s="158"/>
      <c r="AE901" s="158"/>
      <c r="AF901" s="158"/>
      <c r="AG901" s="158"/>
      <c r="AH901" s="158"/>
      <c r="AI901" s="158"/>
      <c r="AJ901" s="158"/>
      <c r="AK901" s="158"/>
      <c r="AL901" s="158"/>
      <c r="AM901" s="158"/>
      <c r="AN901" s="158"/>
      <c r="AO901" s="158"/>
    </row>
    <row r="902" spans="8:41" x14ac:dyDescent="0.25">
      <c r="H902" s="159"/>
      <c r="I902" s="159"/>
      <c r="J902" s="160"/>
      <c r="K902" s="160"/>
      <c r="L902" s="158"/>
      <c r="M902" s="158"/>
      <c r="N902" s="158"/>
      <c r="O902" s="158"/>
      <c r="P902" s="158"/>
      <c r="Q902" s="158"/>
      <c r="R902" s="158"/>
      <c r="S902" s="158"/>
      <c r="T902" s="158"/>
      <c r="U902" s="158"/>
      <c r="V902" s="158"/>
      <c r="W902" s="158"/>
      <c r="X902" s="158"/>
      <c r="Y902" s="158"/>
      <c r="Z902" s="158"/>
      <c r="AA902" s="158"/>
      <c r="AB902" s="158"/>
      <c r="AC902" s="158"/>
      <c r="AD902" s="158"/>
      <c r="AE902" s="158"/>
      <c r="AF902" s="158"/>
      <c r="AG902" s="158"/>
      <c r="AH902" s="158"/>
      <c r="AI902" s="158"/>
      <c r="AJ902" s="158"/>
      <c r="AK902" s="158"/>
      <c r="AL902" s="158"/>
      <c r="AM902" s="158"/>
      <c r="AN902" s="158"/>
      <c r="AO902" s="158"/>
    </row>
    <row r="903" spans="8:41" x14ac:dyDescent="0.25">
      <c r="K903" s="160"/>
      <c r="L903" s="158"/>
      <c r="M903" s="158"/>
      <c r="N903" s="158"/>
      <c r="O903" s="158"/>
      <c r="P903" s="158"/>
      <c r="Q903" s="158"/>
      <c r="R903" s="158"/>
      <c r="S903" s="158"/>
      <c r="T903" s="158"/>
      <c r="U903" s="158"/>
      <c r="V903" s="158"/>
      <c r="W903" s="158"/>
      <c r="X903" s="158"/>
      <c r="Y903" s="158"/>
      <c r="Z903" s="158"/>
      <c r="AA903" s="158"/>
      <c r="AB903" s="158"/>
      <c r="AC903" s="158"/>
      <c r="AD903" s="158"/>
      <c r="AE903" s="158"/>
      <c r="AF903" s="158"/>
      <c r="AG903" s="158"/>
      <c r="AH903" s="158"/>
      <c r="AI903" s="158"/>
      <c r="AJ903" s="158"/>
      <c r="AK903" s="158"/>
      <c r="AL903" s="158"/>
      <c r="AM903" s="158"/>
      <c r="AN903" s="158"/>
      <c r="AO903" s="158"/>
    </row>
    <row r="904" spans="8:41" x14ac:dyDescent="0.25">
      <c r="L904" s="158"/>
      <c r="M904" s="158"/>
      <c r="N904" s="158"/>
      <c r="O904" s="158"/>
      <c r="P904" s="158"/>
      <c r="Q904" s="158"/>
      <c r="R904" s="158"/>
      <c r="S904" s="158"/>
      <c r="T904" s="158"/>
      <c r="U904" s="158"/>
      <c r="V904" s="158"/>
      <c r="W904" s="158"/>
      <c r="X904" s="158"/>
      <c r="Y904" s="158"/>
      <c r="Z904" s="158"/>
      <c r="AA904" s="158"/>
      <c r="AB904" s="158"/>
      <c r="AC904" s="158"/>
      <c r="AD904" s="158"/>
      <c r="AE904" s="158"/>
      <c r="AF904" s="158"/>
      <c r="AG904" s="158"/>
      <c r="AH904" s="158"/>
      <c r="AI904" s="158"/>
      <c r="AJ904" s="158"/>
      <c r="AK904" s="158"/>
      <c r="AL904" s="158"/>
      <c r="AM904" s="158"/>
      <c r="AN904" s="158"/>
      <c r="AO904" s="158"/>
    </row>
    <row r="905" spans="8:41" x14ac:dyDescent="0.25">
      <c r="L905" s="158"/>
      <c r="M905" s="158"/>
      <c r="N905" s="158"/>
      <c r="O905" s="158"/>
      <c r="P905" s="158"/>
      <c r="Q905" s="158"/>
      <c r="R905" s="158"/>
      <c r="S905" s="158"/>
      <c r="T905" s="158"/>
      <c r="U905" s="158"/>
      <c r="V905" s="158"/>
      <c r="W905" s="158"/>
      <c r="X905" s="158"/>
      <c r="Y905" s="158"/>
      <c r="Z905" s="158"/>
      <c r="AA905" s="158"/>
      <c r="AB905" s="158"/>
      <c r="AC905" s="158"/>
      <c r="AD905" s="158"/>
      <c r="AE905" s="158"/>
      <c r="AF905" s="158"/>
      <c r="AG905" s="158"/>
      <c r="AH905" s="158"/>
      <c r="AI905" s="158"/>
      <c r="AJ905" s="158"/>
      <c r="AK905" s="158"/>
      <c r="AL905" s="158"/>
      <c r="AM905" s="158"/>
      <c r="AN905" s="158"/>
      <c r="AO905" s="158"/>
    </row>
    <row r="906" spans="8:41" x14ac:dyDescent="0.25">
      <c r="L906" s="158"/>
      <c r="M906" s="158"/>
      <c r="N906" s="158"/>
      <c r="O906" s="158"/>
      <c r="P906" s="158"/>
      <c r="Q906" s="158"/>
      <c r="R906" s="158"/>
      <c r="S906" s="158"/>
      <c r="T906" s="158"/>
      <c r="U906" s="158"/>
      <c r="V906" s="158"/>
      <c r="W906" s="158"/>
      <c r="X906" s="158"/>
      <c r="Y906" s="158"/>
      <c r="Z906" s="158"/>
      <c r="AA906" s="158"/>
      <c r="AB906" s="158"/>
      <c r="AC906" s="158"/>
      <c r="AD906" s="158"/>
      <c r="AE906" s="158"/>
      <c r="AF906" s="158"/>
      <c r="AG906" s="158"/>
      <c r="AH906" s="158"/>
      <c r="AI906" s="158"/>
      <c r="AJ906" s="158"/>
      <c r="AK906" s="158"/>
      <c r="AL906" s="158"/>
      <c r="AM906" s="158"/>
      <c r="AN906" s="158"/>
      <c r="AO906" s="158"/>
    </row>
    <row r="907" spans="8:41" x14ac:dyDescent="0.25">
      <c r="L907" s="158"/>
      <c r="M907" s="158"/>
      <c r="N907" s="158"/>
      <c r="O907" s="158"/>
      <c r="P907" s="158"/>
      <c r="Q907" s="158"/>
      <c r="R907" s="158"/>
      <c r="S907" s="158"/>
      <c r="T907" s="158"/>
      <c r="U907" s="158"/>
      <c r="V907" s="158"/>
      <c r="W907" s="158"/>
      <c r="X907" s="158"/>
      <c r="Y907" s="158"/>
      <c r="Z907" s="158"/>
      <c r="AA907" s="158"/>
      <c r="AB907" s="158"/>
      <c r="AC907" s="158"/>
      <c r="AD907" s="158"/>
      <c r="AE907" s="158"/>
      <c r="AF907" s="158"/>
      <c r="AG907" s="158"/>
      <c r="AH907" s="158"/>
      <c r="AI907" s="158"/>
      <c r="AJ907" s="158"/>
      <c r="AK907" s="158"/>
      <c r="AL907" s="158"/>
      <c r="AM907" s="158"/>
      <c r="AN907" s="158"/>
      <c r="AO907" s="158"/>
    </row>
    <row r="908" spans="8:41" x14ac:dyDescent="0.25">
      <c r="L908" s="158"/>
      <c r="M908" s="158"/>
      <c r="N908" s="158"/>
      <c r="O908" s="158"/>
      <c r="P908" s="158"/>
      <c r="Q908" s="158"/>
      <c r="R908" s="158"/>
      <c r="S908" s="158"/>
      <c r="T908" s="158"/>
      <c r="U908" s="158"/>
      <c r="V908" s="158"/>
      <c r="W908" s="158"/>
      <c r="X908" s="158"/>
      <c r="Y908" s="158"/>
      <c r="Z908" s="158"/>
      <c r="AA908" s="158"/>
      <c r="AB908" s="158"/>
      <c r="AC908" s="158"/>
      <c r="AD908" s="158"/>
      <c r="AE908" s="158"/>
      <c r="AF908" s="158"/>
      <c r="AG908" s="158"/>
      <c r="AH908" s="158"/>
      <c r="AI908" s="158"/>
      <c r="AJ908" s="158"/>
      <c r="AK908" s="158"/>
      <c r="AL908" s="158"/>
      <c r="AM908" s="158"/>
      <c r="AN908" s="158"/>
      <c r="AO908" s="158"/>
    </row>
    <row r="909" spans="8:41" x14ac:dyDescent="0.25">
      <c r="L909" s="158"/>
      <c r="M909" s="158"/>
      <c r="N909" s="158"/>
      <c r="O909" s="158"/>
      <c r="P909" s="158"/>
      <c r="Q909" s="158"/>
      <c r="R909" s="158"/>
      <c r="S909" s="158"/>
      <c r="T909" s="158"/>
      <c r="U909" s="158"/>
      <c r="V909" s="158"/>
      <c r="W909" s="158"/>
      <c r="X909" s="158"/>
      <c r="Y909" s="158"/>
      <c r="Z909" s="158"/>
      <c r="AA909" s="158"/>
      <c r="AB909" s="158"/>
      <c r="AC909" s="158"/>
      <c r="AD909" s="158"/>
      <c r="AE909" s="158"/>
      <c r="AF909" s="158"/>
      <c r="AG909" s="158"/>
      <c r="AH909" s="158"/>
      <c r="AI909" s="158"/>
      <c r="AJ909" s="158"/>
      <c r="AK909" s="158"/>
      <c r="AL909" s="158"/>
      <c r="AM909" s="158"/>
      <c r="AN909" s="158"/>
      <c r="AO909" s="158"/>
    </row>
    <row r="910" spans="8:41" x14ac:dyDescent="0.25">
      <c r="L910" s="158"/>
      <c r="M910" s="158"/>
      <c r="N910" s="158"/>
      <c r="O910" s="158"/>
      <c r="P910" s="158"/>
      <c r="Q910" s="158"/>
      <c r="R910" s="158"/>
      <c r="S910" s="158"/>
      <c r="T910" s="158"/>
      <c r="U910" s="158"/>
      <c r="V910" s="158"/>
      <c r="W910" s="158"/>
      <c r="X910" s="158"/>
      <c r="Y910" s="158"/>
      <c r="Z910" s="158"/>
      <c r="AA910" s="158"/>
      <c r="AB910" s="158"/>
      <c r="AC910" s="158"/>
      <c r="AD910" s="158"/>
      <c r="AE910" s="158"/>
      <c r="AF910" s="158"/>
      <c r="AG910" s="158"/>
      <c r="AH910" s="158"/>
      <c r="AI910" s="158"/>
      <c r="AJ910" s="158"/>
      <c r="AK910" s="158"/>
      <c r="AL910" s="158"/>
      <c r="AM910" s="158"/>
      <c r="AN910" s="158"/>
      <c r="AO910" s="158"/>
    </row>
    <row r="911" spans="8:41" x14ac:dyDescent="0.25">
      <c r="L911" s="158"/>
      <c r="M911" s="158"/>
      <c r="N911" s="158"/>
      <c r="O911" s="158"/>
      <c r="P911" s="158"/>
      <c r="Q911" s="158"/>
      <c r="R911" s="158"/>
      <c r="S911" s="158"/>
      <c r="T911" s="158"/>
      <c r="U911" s="158"/>
      <c r="V911" s="158"/>
      <c r="W911" s="158"/>
      <c r="X911" s="158"/>
      <c r="Y911" s="158"/>
      <c r="Z911" s="158"/>
      <c r="AA911" s="158"/>
      <c r="AB911" s="158"/>
      <c r="AC911" s="158"/>
      <c r="AD911" s="158"/>
      <c r="AE911" s="158"/>
      <c r="AF911" s="158"/>
      <c r="AG911" s="158"/>
      <c r="AH911" s="158"/>
      <c r="AI911" s="158"/>
      <c r="AJ911" s="158"/>
      <c r="AK911" s="158"/>
      <c r="AL911" s="158"/>
      <c r="AM911" s="158"/>
      <c r="AN911" s="158"/>
      <c r="AO911" s="158"/>
    </row>
    <row r="912" spans="8:41" x14ac:dyDescent="0.25">
      <c r="L912" s="158"/>
      <c r="M912" s="158"/>
      <c r="N912" s="158"/>
      <c r="O912" s="158"/>
      <c r="P912" s="158"/>
      <c r="Q912" s="158"/>
      <c r="R912" s="158"/>
      <c r="S912" s="158"/>
      <c r="T912" s="158"/>
      <c r="U912" s="158"/>
      <c r="V912" s="158"/>
      <c r="W912" s="158"/>
      <c r="X912" s="158"/>
      <c r="Y912" s="158"/>
      <c r="Z912" s="158"/>
      <c r="AA912" s="158"/>
      <c r="AB912" s="158"/>
      <c r="AC912" s="158"/>
      <c r="AD912" s="158"/>
      <c r="AE912" s="158"/>
      <c r="AF912" s="158"/>
      <c r="AG912" s="158"/>
      <c r="AH912" s="158"/>
      <c r="AI912" s="158"/>
      <c r="AJ912" s="158"/>
      <c r="AK912" s="158"/>
      <c r="AL912" s="158"/>
      <c r="AM912" s="158"/>
      <c r="AN912" s="158"/>
      <c r="AO912" s="158"/>
    </row>
  </sheetData>
  <mergeCells count="146">
    <mergeCell ref="B1:F1"/>
    <mergeCell ref="B2:F2"/>
    <mergeCell ref="B3:F3"/>
    <mergeCell ref="B4:F4"/>
    <mergeCell ref="C5:E5"/>
    <mergeCell ref="C6:E6"/>
    <mergeCell ref="E11:F11"/>
    <mergeCell ref="C112:E112"/>
    <mergeCell ref="B12:F12"/>
    <mergeCell ref="B13:F13"/>
    <mergeCell ref="C14:E14"/>
    <mergeCell ref="C15:E15"/>
    <mergeCell ref="C16:E16"/>
    <mergeCell ref="C17:E17"/>
    <mergeCell ref="C7:E7"/>
    <mergeCell ref="C8:E8"/>
    <mergeCell ref="B10:F10"/>
    <mergeCell ref="B11:C11"/>
    <mergeCell ref="B28:E28"/>
    <mergeCell ref="B43:B44"/>
    <mergeCell ref="C43:D44"/>
    <mergeCell ref="E43:E44"/>
    <mergeCell ref="F43:F44"/>
    <mergeCell ref="C18:E18"/>
    <mergeCell ref="K30:M30"/>
    <mergeCell ref="B31:F31"/>
    <mergeCell ref="B32:D32"/>
    <mergeCell ref="C33:D33"/>
    <mergeCell ref="B21:F21"/>
    <mergeCell ref="B22:C22"/>
    <mergeCell ref="B41:B42"/>
    <mergeCell ref="C41:D42"/>
    <mergeCell ref="E41:E42"/>
    <mergeCell ref="F41:F42"/>
    <mergeCell ref="C34:D34"/>
    <mergeCell ref="B35:E35"/>
    <mergeCell ref="B36:E36"/>
    <mergeCell ref="B37:F37"/>
    <mergeCell ref="B38:D40"/>
    <mergeCell ref="E38:E40"/>
    <mergeCell ref="F38:F40"/>
    <mergeCell ref="B49:B50"/>
    <mergeCell ref="C49:D50"/>
    <mergeCell ref="E49:E50"/>
    <mergeCell ref="F49:F50"/>
    <mergeCell ref="B51:B52"/>
    <mergeCell ref="C51:D52"/>
    <mergeCell ref="E51:E52"/>
    <mergeCell ref="F51:F52"/>
    <mergeCell ref="B45:B46"/>
    <mergeCell ref="C45:D46"/>
    <mergeCell ref="E45:E46"/>
    <mergeCell ref="F45:F46"/>
    <mergeCell ref="B47:B48"/>
    <mergeCell ref="C47:D48"/>
    <mergeCell ref="E47:E48"/>
    <mergeCell ref="F47:F48"/>
    <mergeCell ref="B57:D57"/>
    <mergeCell ref="B58:F58"/>
    <mergeCell ref="B59:E59"/>
    <mergeCell ref="C61:D61"/>
    <mergeCell ref="C62:D62"/>
    <mergeCell ref="B53:B54"/>
    <mergeCell ref="C53:D54"/>
    <mergeCell ref="E53:E54"/>
    <mergeCell ref="F53:F54"/>
    <mergeCell ref="B55:B56"/>
    <mergeCell ref="C55:D56"/>
    <mergeCell ref="E55:E56"/>
    <mergeCell ref="F55:F56"/>
    <mergeCell ref="C60:D60"/>
    <mergeCell ref="B69:F69"/>
    <mergeCell ref="B70:E70"/>
    <mergeCell ref="C71:E71"/>
    <mergeCell ref="C72:E72"/>
    <mergeCell ref="C73:E73"/>
    <mergeCell ref="B74:E74"/>
    <mergeCell ref="C63:D63"/>
    <mergeCell ref="C64:D64"/>
    <mergeCell ref="C65:D65"/>
    <mergeCell ref="C66:D66"/>
    <mergeCell ref="B67:D67"/>
    <mergeCell ref="B68:F68"/>
    <mergeCell ref="C81:D81"/>
    <mergeCell ref="C82:D82"/>
    <mergeCell ref="C83:D83"/>
    <mergeCell ref="B84:E84"/>
    <mergeCell ref="B87:F87"/>
    <mergeCell ref="B88:D88"/>
    <mergeCell ref="B75:F75"/>
    <mergeCell ref="B76:F76"/>
    <mergeCell ref="B77:D77"/>
    <mergeCell ref="C78:D78"/>
    <mergeCell ref="C79:D79"/>
    <mergeCell ref="C80:D80"/>
    <mergeCell ref="B85:F85"/>
    <mergeCell ref="B95:E95"/>
    <mergeCell ref="B97:D97"/>
    <mergeCell ref="C98:D98"/>
    <mergeCell ref="B99:E99"/>
    <mergeCell ref="B101:F101"/>
    <mergeCell ref="B102:E102"/>
    <mergeCell ref="C89:D89"/>
    <mergeCell ref="C90:D90"/>
    <mergeCell ref="C91:D91"/>
    <mergeCell ref="C92:D92"/>
    <mergeCell ref="C93:D93"/>
    <mergeCell ref="C94:D94"/>
    <mergeCell ref="O115:P115"/>
    <mergeCell ref="B116:F116"/>
    <mergeCell ref="B117:D117"/>
    <mergeCell ref="C118:D118"/>
    <mergeCell ref="C119:D119"/>
    <mergeCell ref="C120:D120"/>
    <mergeCell ref="C110:E110"/>
    <mergeCell ref="C111:E111"/>
    <mergeCell ref="O111:P111"/>
    <mergeCell ref="C113:E113"/>
    <mergeCell ref="B114:E114"/>
    <mergeCell ref="O114:P114"/>
    <mergeCell ref="C121:D121"/>
    <mergeCell ref="C122:D122"/>
    <mergeCell ref="C123:D123"/>
    <mergeCell ref="B124:D124"/>
    <mergeCell ref="C125:F125"/>
    <mergeCell ref="B126:F126"/>
    <mergeCell ref="C103:E103"/>
    <mergeCell ref="C104:E104"/>
    <mergeCell ref="B105:E105"/>
    <mergeCell ref="B107:F107"/>
    <mergeCell ref="B108:F108"/>
    <mergeCell ref="B109:E109"/>
    <mergeCell ref="B141:C141"/>
    <mergeCell ref="B139:C139"/>
    <mergeCell ref="B140:C140"/>
    <mergeCell ref="C133:E133"/>
    <mergeCell ref="C134:E134"/>
    <mergeCell ref="B135:E135"/>
    <mergeCell ref="C137:D137"/>
    <mergeCell ref="B138:C138"/>
    <mergeCell ref="B127:E127"/>
    <mergeCell ref="C128:E128"/>
    <mergeCell ref="C129:E129"/>
    <mergeCell ref="C130:E130"/>
    <mergeCell ref="C131:E131"/>
    <mergeCell ref="C132:E132"/>
  </mergeCells>
  <pageMargins left="0.511811024" right="0.511811024" top="0.78740157499999996" bottom="0.78740157499999996" header="0.31496062000000002" footer="0.31496062000000002"/>
  <pageSetup paperSize="9" scale="33" fitToHeight="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48135-DD77-4FAB-8295-82894F6F7332}">
  <sheetPr>
    <pageSetUpPr fitToPage="1"/>
  </sheetPr>
  <dimension ref="A1:AV912"/>
  <sheetViews>
    <sheetView topLeftCell="A105" workbookViewId="0">
      <selection activeCell="F140" sqref="F140"/>
    </sheetView>
  </sheetViews>
  <sheetFormatPr defaultColWidth="9.1796875" defaultRowHeight="12.5" x14ac:dyDescent="0.25"/>
  <cols>
    <col min="1" max="1" width="4.7265625" style="1" customWidth="1"/>
    <col min="2" max="2" width="6.54296875" style="80" customWidth="1"/>
    <col min="3" max="3" width="29.7265625" style="80" customWidth="1"/>
    <col min="4" max="4" width="18.453125" style="80" customWidth="1"/>
    <col min="5" max="5" width="16.453125" style="80" customWidth="1"/>
    <col min="6" max="6" width="33.453125" style="80" customWidth="1"/>
    <col min="7" max="7" width="9.453125" style="1" customWidth="1"/>
    <col min="8" max="8" width="74" style="127" customWidth="1"/>
    <col min="9" max="10" width="9.1796875" style="127" customWidth="1"/>
    <col min="11" max="11" width="10.1796875" style="127" customWidth="1"/>
    <col min="12" max="12" width="15" style="80" customWidth="1"/>
    <col min="13" max="13" width="21.7265625" style="80" customWidth="1"/>
    <col min="14" max="14" width="21.1796875" style="80" customWidth="1"/>
    <col min="15" max="15" width="19" style="80" customWidth="1"/>
    <col min="16" max="16" width="23.1796875" style="80" customWidth="1"/>
    <col min="17" max="17" width="16.7265625" style="80" customWidth="1"/>
    <col min="18" max="16384" width="9.1796875" style="80"/>
  </cols>
  <sheetData>
    <row r="1" spans="1:30" s="82" customFormat="1" ht="146.25" customHeight="1" x14ac:dyDescent="0.25">
      <c r="A1" s="80"/>
      <c r="B1" s="358" t="s">
        <v>0</v>
      </c>
      <c r="C1" s="358"/>
      <c r="D1" s="358"/>
      <c r="E1" s="358"/>
      <c r="F1" s="358"/>
      <c r="G1" s="1"/>
      <c r="H1" s="81"/>
    </row>
    <row r="2" spans="1:30" ht="13" x14ac:dyDescent="0.3">
      <c r="B2" s="373" t="s">
        <v>62</v>
      </c>
      <c r="C2" s="374"/>
      <c r="D2" s="374"/>
      <c r="E2" s="374"/>
      <c r="F2" s="375"/>
      <c r="H2" s="83"/>
      <c r="I2" s="83"/>
      <c r="J2" s="83"/>
      <c r="K2" s="8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x14ac:dyDescent="0.25">
      <c r="B3" s="376"/>
      <c r="C3" s="376"/>
      <c r="D3" s="376"/>
      <c r="E3" s="376"/>
      <c r="F3" s="376"/>
      <c r="H3" s="83"/>
      <c r="I3" s="83"/>
      <c r="J3" s="83"/>
      <c r="K3" s="83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13" x14ac:dyDescent="0.3">
      <c r="B4" s="370" t="s">
        <v>63</v>
      </c>
      <c r="C4" s="370"/>
      <c r="D4" s="370"/>
      <c r="E4" s="370"/>
      <c r="F4" s="370"/>
      <c r="H4" s="83"/>
      <c r="I4" s="83"/>
      <c r="J4" s="83"/>
      <c r="K4" s="83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x14ac:dyDescent="0.25">
      <c r="B5" s="84" t="s">
        <v>64</v>
      </c>
      <c r="C5" s="369" t="s">
        <v>65</v>
      </c>
      <c r="D5" s="369"/>
      <c r="E5" s="369"/>
      <c r="F5" s="85"/>
      <c r="H5" s="83"/>
      <c r="I5" s="83"/>
      <c r="J5" s="83"/>
      <c r="K5" s="83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x14ac:dyDescent="0.25">
      <c r="B6" s="84" t="s">
        <v>66</v>
      </c>
      <c r="C6" s="369" t="s">
        <v>67</v>
      </c>
      <c r="D6" s="369"/>
      <c r="E6" s="369"/>
      <c r="F6" s="84" t="s">
        <v>68</v>
      </c>
      <c r="H6" s="83"/>
      <c r="I6" s="83"/>
      <c r="J6" s="83"/>
      <c r="K6" s="83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x14ac:dyDescent="0.25">
      <c r="B7" s="84" t="s">
        <v>69</v>
      </c>
      <c r="C7" s="369" t="s">
        <v>70</v>
      </c>
      <c r="D7" s="369"/>
      <c r="E7" s="369"/>
      <c r="F7" s="84" t="s">
        <v>71</v>
      </c>
      <c r="H7" s="83"/>
      <c r="I7" s="83"/>
      <c r="J7" s="83"/>
      <c r="K7" s="83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x14ac:dyDescent="0.25">
      <c r="B8" s="84" t="s">
        <v>72</v>
      </c>
      <c r="C8" s="369" t="s">
        <v>73</v>
      </c>
      <c r="D8" s="369"/>
      <c r="E8" s="369"/>
      <c r="F8" s="84">
        <v>12</v>
      </c>
      <c r="H8" s="83"/>
      <c r="I8" s="83"/>
      <c r="J8" s="83"/>
      <c r="K8" s="83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x14ac:dyDescent="0.25">
      <c r="B9" s="86"/>
      <c r="C9" s="17"/>
      <c r="D9" s="17"/>
      <c r="E9" s="86"/>
      <c r="F9" s="86"/>
      <c r="H9" s="83"/>
      <c r="I9" s="83"/>
      <c r="J9" s="83"/>
      <c r="K9" s="83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ht="13" x14ac:dyDescent="0.3">
      <c r="B10" s="370" t="s">
        <v>74</v>
      </c>
      <c r="C10" s="370"/>
      <c r="D10" s="370"/>
      <c r="E10" s="370"/>
      <c r="F10" s="370"/>
      <c r="H10" s="83"/>
      <c r="I10" s="83"/>
      <c r="J10" s="83"/>
      <c r="K10" s="83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x14ac:dyDescent="0.25">
      <c r="B11" s="371" t="s">
        <v>75</v>
      </c>
      <c r="C11" s="371"/>
      <c r="D11" s="372"/>
      <c r="E11" s="372"/>
      <c r="F11" s="372"/>
      <c r="H11" s="83"/>
      <c r="I11" s="83"/>
      <c r="J11" s="83"/>
      <c r="K11" s="83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 ht="13" x14ac:dyDescent="0.25">
      <c r="B12" s="384" t="s">
        <v>78</v>
      </c>
      <c r="C12" s="384"/>
      <c r="D12" s="384"/>
      <c r="E12" s="384"/>
      <c r="F12" s="384"/>
      <c r="H12" s="83"/>
      <c r="I12" s="83"/>
      <c r="J12" s="83"/>
      <c r="K12" s="83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0" ht="13" x14ac:dyDescent="0.25">
      <c r="B13" s="385" t="s">
        <v>79</v>
      </c>
      <c r="C13" s="385"/>
      <c r="D13" s="385"/>
      <c r="E13" s="385"/>
      <c r="F13" s="385"/>
      <c r="H13" s="83"/>
      <c r="I13" s="83"/>
      <c r="J13" s="83"/>
      <c r="K13" s="83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 x14ac:dyDescent="0.25">
      <c r="B14" s="87">
        <v>1</v>
      </c>
      <c r="C14" s="386" t="s">
        <v>80</v>
      </c>
      <c r="D14" s="386"/>
      <c r="E14" s="386"/>
      <c r="F14" s="90" t="s">
        <v>212</v>
      </c>
      <c r="H14" s="83"/>
      <c r="I14" s="83"/>
      <c r="J14" s="83"/>
      <c r="K14" s="83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 ht="13" x14ac:dyDescent="0.3">
      <c r="B15" s="84">
        <v>2</v>
      </c>
      <c r="C15" s="369" t="s">
        <v>82</v>
      </c>
      <c r="D15" s="369"/>
      <c r="E15" s="369"/>
      <c r="F15" s="91" t="s">
        <v>213</v>
      </c>
      <c r="H15" s="83"/>
      <c r="I15" s="83"/>
      <c r="J15" s="83"/>
      <c r="K15" s="92"/>
      <c r="L15" s="93"/>
      <c r="M15" s="93"/>
      <c r="N15" s="93"/>
      <c r="O15" s="93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ht="13" x14ac:dyDescent="0.3">
      <c r="B16" s="84">
        <v>3</v>
      </c>
      <c r="C16" s="369" t="s">
        <v>84</v>
      </c>
      <c r="D16" s="369"/>
      <c r="E16" s="387"/>
      <c r="F16" s="94"/>
      <c r="H16" s="83"/>
      <c r="I16" s="83"/>
      <c r="J16" s="83"/>
      <c r="K16" s="92"/>
      <c r="L16" s="93"/>
      <c r="M16" s="93"/>
      <c r="N16" s="93"/>
      <c r="O16" s="93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 ht="13" x14ac:dyDescent="0.3">
      <c r="B17" s="84">
        <v>4</v>
      </c>
      <c r="C17" s="369" t="s">
        <v>85</v>
      </c>
      <c r="D17" s="369"/>
      <c r="E17" s="369"/>
      <c r="F17" s="95" t="str">
        <f>F14</f>
        <v>Auxiliar de Limpeza/Servente</v>
      </c>
      <c r="H17" s="83"/>
      <c r="I17" s="83"/>
      <c r="J17" s="83"/>
      <c r="K17" s="92"/>
      <c r="L17" s="93"/>
      <c r="M17" s="93"/>
      <c r="N17" s="93"/>
      <c r="O17" s="93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x14ac:dyDescent="0.25">
      <c r="B18" s="84">
        <v>5</v>
      </c>
      <c r="C18" s="369" t="s">
        <v>86</v>
      </c>
      <c r="D18" s="369"/>
      <c r="E18" s="369"/>
      <c r="F18" s="85">
        <v>46023</v>
      </c>
      <c r="H18" s="83"/>
      <c r="I18" s="83"/>
      <c r="J18" s="83"/>
      <c r="K18" s="83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x14ac:dyDescent="0.25">
      <c r="B19" s="86"/>
      <c r="C19" s="17"/>
      <c r="D19" s="17"/>
      <c r="E19" s="17"/>
      <c r="F19" s="96"/>
      <c r="H19" s="83"/>
      <c r="I19" s="83"/>
      <c r="J19" s="83"/>
      <c r="K19" s="83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x14ac:dyDescent="0.25">
      <c r="B20" s="86"/>
      <c r="C20" s="17"/>
      <c r="D20" s="17"/>
      <c r="E20" s="17"/>
      <c r="F20" s="96"/>
      <c r="H20" s="83"/>
      <c r="I20" s="83"/>
      <c r="J20" s="83"/>
      <c r="K20" s="83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 ht="13" x14ac:dyDescent="0.3">
      <c r="A21" s="97"/>
      <c r="B21" s="383" t="s">
        <v>87</v>
      </c>
      <c r="C21" s="383"/>
      <c r="D21" s="383"/>
      <c r="E21" s="383"/>
      <c r="F21" s="383"/>
      <c r="H21" s="83"/>
      <c r="I21" s="83"/>
      <c r="J21" s="83"/>
      <c r="K21" s="83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ht="13" x14ac:dyDescent="0.25">
      <c r="B22" s="384" t="s">
        <v>88</v>
      </c>
      <c r="C22" s="384"/>
      <c r="D22" s="88" t="s">
        <v>89</v>
      </c>
      <c r="E22" s="88" t="s">
        <v>109</v>
      </c>
      <c r="F22" s="98" t="s">
        <v>91</v>
      </c>
      <c r="H22" s="83"/>
      <c r="I22" s="83"/>
      <c r="J22" s="83"/>
      <c r="K22" s="83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ht="13" x14ac:dyDescent="0.3">
      <c r="B23" s="99" t="s">
        <v>64</v>
      </c>
      <c r="C23" s="100" t="s">
        <v>92</v>
      </c>
      <c r="D23" s="87"/>
      <c r="E23" s="101"/>
      <c r="F23" s="94">
        <f>F16</f>
        <v>0</v>
      </c>
      <c r="H23" s="1" t="s">
        <v>93</v>
      </c>
      <c r="I23" s="83" t="s">
        <v>171</v>
      </c>
      <c r="J23" s="83"/>
      <c r="K23" s="83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ht="13" x14ac:dyDescent="0.3">
      <c r="B24" s="99" t="s">
        <v>66</v>
      </c>
      <c r="C24" s="102" t="s">
        <v>94</v>
      </c>
      <c r="D24" s="87"/>
      <c r="E24" s="103"/>
      <c r="F24" s="94"/>
      <c r="H24" s="83"/>
      <c r="I24" s="83"/>
      <c r="J24" s="83"/>
      <c r="K24" s="83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ht="13" x14ac:dyDescent="0.3">
      <c r="B25" s="99" t="s">
        <v>69</v>
      </c>
      <c r="C25" s="102" t="s">
        <v>95</v>
      </c>
      <c r="D25" s="157">
        <v>1621</v>
      </c>
      <c r="E25" s="103">
        <v>0.2</v>
      </c>
      <c r="F25" s="94"/>
      <c r="H25" s="1" t="s">
        <v>214</v>
      </c>
      <c r="I25" s="83"/>
      <c r="J25" s="83"/>
      <c r="K25" s="83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ht="13" x14ac:dyDescent="0.25">
      <c r="B26" s="88" t="s">
        <v>72</v>
      </c>
      <c r="C26" s="89" t="s">
        <v>96</v>
      </c>
      <c r="D26" s="87"/>
      <c r="E26" s="105"/>
      <c r="F26" s="94"/>
      <c r="H26" s="83"/>
      <c r="I26" s="83"/>
      <c r="J26" s="83"/>
      <c r="K26" s="83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ht="13" x14ac:dyDescent="0.25">
      <c r="B27" s="88" t="s">
        <v>97</v>
      </c>
      <c r="C27" s="146" t="s">
        <v>98</v>
      </c>
      <c r="D27" s="146"/>
      <c r="E27" s="105"/>
      <c r="F27" s="94"/>
      <c r="H27" s="83"/>
      <c r="I27" s="83"/>
      <c r="J27" s="83"/>
      <c r="K27" s="83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ht="13" x14ac:dyDescent="0.25">
      <c r="B28" s="384" t="s">
        <v>99</v>
      </c>
      <c r="C28" s="384"/>
      <c r="D28" s="384"/>
      <c r="E28" s="389"/>
      <c r="F28" s="94">
        <f>SUM(F23:F27)</f>
        <v>0</v>
      </c>
      <c r="H28" s="83"/>
      <c r="I28" s="83"/>
      <c r="J28" s="83"/>
      <c r="K28" s="83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s="1" customFormat="1" ht="13" x14ac:dyDescent="0.3">
      <c r="B29" s="111"/>
      <c r="C29" s="111"/>
      <c r="D29" s="111"/>
      <c r="E29" s="111"/>
      <c r="F29" s="112"/>
      <c r="H29" s="83"/>
      <c r="I29" s="83"/>
      <c r="J29" s="83"/>
      <c r="K29" s="83"/>
    </row>
    <row r="30" spans="1:30" s="1" customFormat="1" ht="13" x14ac:dyDescent="0.3">
      <c r="B30" s="111"/>
      <c r="C30" s="111"/>
      <c r="D30" s="111"/>
      <c r="E30" s="111"/>
      <c r="F30" s="113"/>
      <c r="H30" s="83"/>
      <c r="I30" s="83"/>
      <c r="J30" s="83"/>
      <c r="K30" s="377"/>
      <c r="L30" s="377"/>
      <c r="M30" s="377"/>
    </row>
    <row r="31" spans="1:30" ht="13" x14ac:dyDescent="0.25">
      <c r="B31" s="378" t="s">
        <v>100</v>
      </c>
      <c r="C31" s="378"/>
      <c r="D31" s="378"/>
      <c r="E31" s="378"/>
      <c r="F31" s="378"/>
      <c r="H31" s="83"/>
      <c r="I31" s="83"/>
      <c r="J31" s="83"/>
      <c r="K31" s="83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ht="27.75" customHeight="1" x14ac:dyDescent="0.25">
      <c r="B32" s="379" t="s">
        <v>101</v>
      </c>
      <c r="C32" s="380"/>
      <c r="D32" s="381"/>
      <c r="E32" s="88" t="str">
        <f>E38</f>
        <v>%</v>
      </c>
      <c r="F32" s="98" t="s">
        <v>102</v>
      </c>
      <c r="H32" s="83"/>
      <c r="I32" s="83"/>
      <c r="J32" s="83"/>
      <c r="K32" s="83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2:47" ht="13" x14ac:dyDescent="0.25">
      <c r="B33" s="88" t="s">
        <v>64</v>
      </c>
      <c r="C33" s="382" t="s">
        <v>103</v>
      </c>
      <c r="D33" s="382"/>
      <c r="E33" s="114">
        <v>8.3299999999999999E-2</v>
      </c>
      <c r="F33" s="94">
        <f>SUM(E33*$F$28)</f>
        <v>0</v>
      </c>
      <c r="H33" s="115" t="s">
        <v>104</v>
      </c>
      <c r="I33" s="83"/>
      <c r="J33" s="83"/>
      <c r="K33" s="83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</row>
    <row r="34" spans="2:47" ht="13" x14ac:dyDescent="0.25">
      <c r="B34" s="88" t="s">
        <v>66</v>
      </c>
      <c r="C34" s="386" t="s">
        <v>105</v>
      </c>
      <c r="D34" s="386"/>
      <c r="E34" s="116">
        <v>0.121</v>
      </c>
      <c r="F34" s="94">
        <f>SUM(E34*$F$28)</f>
        <v>0</v>
      </c>
      <c r="H34" s="115" t="s">
        <v>106</v>
      </c>
      <c r="I34" s="83"/>
      <c r="J34" s="83"/>
      <c r="K34" s="83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</row>
    <row r="35" spans="2:47" x14ac:dyDescent="0.25">
      <c r="B35" s="372" t="s">
        <v>54</v>
      </c>
      <c r="C35" s="372"/>
      <c r="D35" s="372"/>
      <c r="E35" s="388"/>
      <c r="F35" s="94">
        <f>SUM(F33:F34)</f>
        <v>0</v>
      </c>
      <c r="H35" s="83"/>
      <c r="I35" s="83"/>
      <c r="J35" s="83"/>
      <c r="K35" s="83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</row>
    <row r="36" spans="2:47" ht="13" x14ac:dyDescent="0.25">
      <c r="B36" s="384" t="s">
        <v>107</v>
      </c>
      <c r="C36" s="384"/>
      <c r="D36" s="384"/>
      <c r="E36" s="389"/>
      <c r="F36" s="94">
        <f>SUM(F35)</f>
        <v>0</v>
      </c>
      <c r="H36" s="83"/>
      <c r="I36" s="83"/>
      <c r="J36" s="83"/>
      <c r="K36" s="83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</row>
    <row r="37" spans="2:47" x14ac:dyDescent="0.25">
      <c r="B37" s="390"/>
      <c r="C37" s="390"/>
      <c r="D37" s="390"/>
      <c r="E37" s="390"/>
      <c r="F37" s="390"/>
      <c r="H37" s="83"/>
      <c r="I37" s="83"/>
      <c r="J37" s="83"/>
      <c r="K37" s="83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</row>
    <row r="38" spans="2:47" ht="13" x14ac:dyDescent="0.3">
      <c r="B38" s="391" t="s">
        <v>108</v>
      </c>
      <c r="C38" s="392"/>
      <c r="D38" s="393"/>
      <c r="E38" s="400" t="s">
        <v>109</v>
      </c>
      <c r="F38" s="403" t="s">
        <v>102</v>
      </c>
      <c r="H38" s="118"/>
      <c r="I38" s="118"/>
      <c r="J38" s="118"/>
      <c r="K38" s="83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</row>
    <row r="39" spans="2:47" ht="13" x14ac:dyDescent="0.3">
      <c r="B39" s="394"/>
      <c r="C39" s="395"/>
      <c r="D39" s="396"/>
      <c r="E39" s="401"/>
      <c r="F39" s="404"/>
      <c r="H39" s="118"/>
      <c r="I39" s="118"/>
      <c r="J39" s="118"/>
      <c r="K39" s="83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</row>
    <row r="40" spans="2:47" ht="13" x14ac:dyDescent="0.3">
      <c r="B40" s="397"/>
      <c r="C40" s="398"/>
      <c r="D40" s="399"/>
      <c r="E40" s="402"/>
      <c r="F40" s="405"/>
      <c r="H40" s="118"/>
      <c r="I40" s="118"/>
      <c r="J40" s="118"/>
      <c r="K40" s="83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</row>
    <row r="41" spans="2:47" ht="13" x14ac:dyDescent="0.3">
      <c r="B41" s="415" t="s">
        <v>64</v>
      </c>
      <c r="C41" s="416" t="s">
        <v>110</v>
      </c>
      <c r="D41" s="416"/>
      <c r="E41" s="418">
        <v>0.2</v>
      </c>
      <c r="F41" s="414">
        <f>SUM(E41*($F$28+$F$36))</f>
        <v>0</v>
      </c>
      <c r="H41" s="118"/>
      <c r="I41" s="118"/>
      <c r="J41" s="118"/>
      <c r="K41" s="83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</row>
    <row r="42" spans="2:47" ht="13" x14ac:dyDescent="0.25">
      <c r="B42" s="415"/>
      <c r="C42" s="416"/>
      <c r="D42" s="416"/>
      <c r="E42" s="418"/>
      <c r="F42" s="414">
        <f t="shared" ref="F42:F56" si="0">SUM(E42*$F$28)</f>
        <v>0</v>
      </c>
      <c r="H42" s="83"/>
      <c r="I42" s="83"/>
      <c r="J42" s="83"/>
      <c r="K42" s="119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</row>
    <row r="43" spans="2:47" x14ac:dyDescent="0.25">
      <c r="B43" s="415" t="s">
        <v>66</v>
      </c>
      <c r="C43" s="416" t="s">
        <v>111</v>
      </c>
      <c r="D43" s="416"/>
      <c r="E43" s="419">
        <v>2.5000000000000001E-2</v>
      </c>
      <c r="F43" s="414">
        <f t="shared" ref="F43" si="1">SUM(E43*($F$28+$F$36))</f>
        <v>0</v>
      </c>
      <c r="H43" s="83"/>
      <c r="I43" s="83"/>
      <c r="J43" s="83"/>
      <c r="K43" s="83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</row>
    <row r="44" spans="2:47" x14ac:dyDescent="0.25">
      <c r="B44" s="415"/>
      <c r="C44" s="416"/>
      <c r="D44" s="416"/>
      <c r="E44" s="419"/>
      <c r="F44" s="414">
        <f t="shared" si="0"/>
        <v>0</v>
      </c>
      <c r="H44" s="83"/>
      <c r="I44" s="83"/>
      <c r="J44" s="83"/>
      <c r="K44" s="83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</row>
    <row r="45" spans="2:47" x14ac:dyDescent="0.25">
      <c r="B45" s="406" t="s">
        <v>69</v>
      </c>
      <c r="C45" s="408" t="s">
        <v>112</v>
      </c>
      <c r="D45" s="409"/>
      <c r="E45" s="412"/>
      <c r="F45" s="414">
        <f t="shared" ref="F45" si="2">SUM(E45*($F$28+$F$36))</f>
        <v>0</v>
      </c>
      <c r="H45" s="83"/>
      <c r="I45" s="83"/>
      <c r="J45" s="83"/>
      <c r="K45" s="83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</row>
    <row r="46" spans="2:47" x14ac:dyDescent="0.25">
      <c r="B46" s="407"/>
      <c r="C46" s="410"/>
      <c r="D46" s="411"/>
      <c r="E46" s="413"/>
      <c r="F46" s="414">
        <f t="shared" si="0"/>
        <v>0</v>
      </c>
      <c r="H46" s="83"/>
      <c r="I46" s="83"/>
      <c r="J46" s="83"/>
      <c r="K46" s="83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</row>
    <row r="47" spans="2:47" x14ac:dyDescent="0.25">
      <c r="B47" s="415" t="s">
        <v>72</v>
      </c>
      <c r="C47" s="416" t="s">
        <v>113</v>
      </c>
      <c r="D47" s="416"/>
      <c r="E47" s="417">
        <v>1.4999999999999999E-2</v>
      </c>
      <c r="F47" s="414">
        <f t="shared" ref="F47" si="3">SUM(E47*($F$28+$F$36))</f>
        <v>0</v>
      </c>
      <c r="H47" s="83"/>
      <c r="I47" s="83"/>
      <c r="J47" s="83"/>
      <c r="K47" s="83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</row>
    <row r="48" spans="2:47" x14ac:dyDescent="0.25">
      <c r="B48" s="415"/>
      <c r="C48" s="416"/>
      <c r="D48" s="416"/>
      <c r="E48" s="417"/>
      <c r="F48" s="414">
        <f t="shared" si="0"/>
        <v>0</v>
      </c>
      <c r="H48" s="83"/>
      <c r="I48" s="83"/>
      <c r="J48" s="83"/>
      <c r="K48" s="83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</row>
    <row r="49" spans="2:47" x14ac:dyDescent="0.25">
      <c r="B49" s="415" t="s">
        <v>97</v>
      </c>
      <c r="C49" s="416" t="s">
        <v>114</v>
      </c>
      <c r="D49" s="416"/>
      <c r="E49" s="417">
        <v>0.01</v>
      </c>
      <c r="F49" s="414">
        <f t="shared" ref="F49" si="4">SUM(E49*($F$28+$F$36))</f>
        <v>0</v>
      </c>
      <c r="H49" s="120" t="s">
        <v>115</v>
      </c>
      <c r="I49" s="83"/>
      <c r="J49" s="83"/>
      <c r="K49" s="83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</row>
    <row r="50" spans="2:47" x14ac:dyDescent="0.25">
      <c r="B50" s="415"/>
      <c r="C50" s="416"/>
      <c r="D50" s="416"/>
      <c r="E50" s="417"/>
      <c r="F50" s="414">
        <f t="shared" si="0"/>
        <v>0</v>
      </c>
      <c r="H50" s="121" t="s">
        <v>116</v>
      </c>
      <c r="I50" s="83"/>
      <c r="J50" s="83"/>
      <c r="K50" s="83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</row>
    <row r="51" spans="2:47" x14ac:dyDescent="0.25">
      <c r="B51" s="415" t="s">
        <v>117</v>
      </c>
      <c r="C51" s="416" t="s">
        <v>118</v>
      </c>
      <c r="D51" s="416"/>
      <c r="E51" s="419">
        <v>6.0000000000000001E-3</v>
      </c>
      <c r="F51" s="414">
        <f t="shared" ref="F51" si="5">SUM(E51*($F$28+$F$36))</f>
        <v>0</v>
      </c>
      <c r="H51" s="83"/>
      <c r="I51" s="83"/>
      <c r="J51" s="83"/>
      <c r="K51" s="83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</row>
    <row r="52" spans="2:47" x14ac:dyDescent="0.25">
      <c r="B52" s="415"/>
      <c r="C52" s="416"/>
      <c r="D52" s="416"/>
      <c r="E52" s="419"/>
      <c r="F52" s="414">
        <f t="shared" si="0"/>
        <v>0</v>
      </c>
      <c r="H52" s="83"/>
      <c r="I52" s="83"/>
      <c r="J52" s="83"/>
      <c r="K52" s="83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</row>
    <row r="53" spans="2:47" x14ac:dyDescent="0.25">
      <c r="B53" s="415" t="s">
        <v>119</v>
      </c>
      <c r="C53" s="416" t="s">
        <v>120</v>
      </c>
      <c r="D53" s="416"/>
      <c r="E53" s="419">
        <v>2E-3</v>
      </c>
      <c r="F53" s="414">
        <f t="shared" ref="F53" si="6">SUM(E53*($F$28+$F$36))</f>
        <v>0</v>
      </c>
      <c r="H53" s="83"/>
      <c r="I53" s="83"/>
      <c r="J53" s="83"/>
      <c r="K53" s="83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</row>
    <row r="54" spans="2:47" x14ac:dyDescent="0.25">
      <c r="B54" s="415"/>
      <c r="C54" s="416"/>
      <c r="D54" s="416"/>
      <c r="E54" s="419"/>
      <c r="F54" s="414">
        <f t="shared" si="0"/>
        <v>0</v>
      </c>
      <c r="H54" s="83"/>
      <c r="I54" s="83"/>
      <c r="J54" s="83"/>
      <c r="K54" s="83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</row>
    <row r="55" spans="2:47" x14ac:dyDescent="0.25">
      <c r="B55" s="415" t="s">
        <v>121</v>
      </c>
      <c r="C55" s="416" t="s">
        <v>122</v>
      </c>
      <c r="D55" s="416"/>
      <c r="E55" s="419">
        <v>0.08</v>
      </c>
      <c r="F55" s="414">
        <f t="shared" ref="F55" si="7">SUM(E55*($F$28+$F$36))</f>
        <v>0</v>
      </c>
      <c r="H55" s="83"/>
      <c r="I55" s="83"/>
      <c r="J55" s="83"/>
      <c r="K55" s="83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</row>
    <row r="56" spans="2:47" x14ac:dyDescent="0.25">
      <c r="B56" s="406"/>
      <c r="C56" s="420"/>
      <c r="D56" s="420"/>
      <c r="E56" s="412"/>
      <c r="F56" s="414">
        <f t="shared" si="0"/>
        <v>0</v>
      </c>
      <c r="H56" s="83"/>
      <c r="I56" s="83"/>
      <c r="J56" s="83"/>
      <c r="K56" s="83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</row>
    <row r="57" spans="2:47" ht="13" x14ac:dyDescent="0.3">
      <c r="B57" s="427" t="s">
        <v>123</v>
      </c>
      <c r="C57" s="427"/>
      <c r="D57" s="427"/>
      <c r="E57" s="122">
        <f>SUM(E41:E55)</f>
        <v>0.33800000000000002</v>
      </c>
      <c r="F57" s="123">
        <f>SUM(F41:F56)</f>
        <v>0</v>
      </c>
      <c r="H57" s="83"/>
      <c r="I57" s="83"/>
      <c r="J57" s="83"/>
      <c r="K57" s="83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</row>
    <row r="58" spans="2:47" x14ac:dyDescent="0.25">
      <c r="B58" s="426"/>
      <c r="C58" s="426"/>
      <c r="D58" s="426"/>
      <c r="E58" s="426"/>
      <c r="F58" s="426"/>
      <c r="H58" s="83"/>
      <c r="I58" s="83"/>
      <c r="J58" s="83"/>
      <c r="K58" s="83"/>
      <c r="L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</row>
    <row r="59" spans="2:47" ht="13" x14ac:dyDescent="0.3">
      <c r="B59" s="428" t="s">
        <v>124</v>
      </c>
      <c r="C59" s="429"/>
      <c r="D59" s="429"/>
      <c r="E59" s="430"/>
      <c r="F59" s="124" t="s">
        <v>102</v>
      </c>
      <c r="H59" s="83"/>
      <c r="I59" s="83"/>
      <c r="J59" s="83"/>
      <c r="K59" s="83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</row>
    <row r="60" spans="2:47" ht="13" x14ac:dyDescent="0.25">
      <c r="B60" s="117" t="s">
        <v>64</v>
      </c>
      <c r="C60" s="431" t="s">
        <v>125</v>
      </c>
      <c r="D60" s="432"/>
      <c r="E60" s="433"/>
      <c r="F60" s="94"/>
      <c r="H60" s="83"/>
      <c r="I60" s="83"/>
      <c r="J60" s="83"/>
      <c r="K60" s="83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</row>
    <row r="61" spans="2:47" ht="13" x14ac:dyDescent="0.3">
      <c r="B61" s="99" t="s">
        <v>66</v>
      </c>
      <c r="C61" s="434" t="s">
        <v>126</v>
      </c>
      <c r="D61" s="435"/>
      <c r="E61" s="94"/>
      <c r="F61" s="94"/>
      <c r="H61" s="83" t="s">
        <v>127</v>
      </c>
      <c r="I61" s="83"/>
      <c r="J61" s="83"/>
      <c r="K61" s="83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</row>
    <row r="62" spans="2:47" ht="13" x14ac:dyDescent="0.3">
      <c r="B62" s="99" t="s">
        <v>69</v>
      </c>
      <c r="C62" s="421" t="s">
        <v>128</v>
      </c>
      <c r="D62" s="422"/>
      <c r="E62" s="94"/>
      <c r="F62" s="94">
        <f>E62</f>
        <v>0</v>
      </c>
      <c r="H62" s="83" t="s">
        <v>127</v>
      </c>
      <c r="I62" s="83"/>
      <c r="J62" s="83"/>
      <c r="K62" s="83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</row>
    <row r="63" spans="2:47" ht="13" x14ac:dyDescent="0.3">
      <c r="B63" s="99" t="s">
        <v>72</v>
      </c>
      <c r="C63" s="421" t="s">
        <v>129</v>
      </c>
      <c r="D63" s="422"/>
      <c r="E63" s="94"/>
      <c r="F63" s="94">
        <f t="shared" ref="F63:F64" si="8">E63</f>
        <v>0</v>
      </c>
      <c r="H63" s="83" t="s">
        <v>127</v>
      </c>
      <c r="I63" s="83"/>
      <c r="J63" s="83"/>
      <c r="K63" s="83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</row>
    <row r="64" spans="2:47" ht="13" x14ac:dyDescent="0.3">
      <c r="B64" s="99" t="s">
        <v>97</v>
      </c>
      <c r="C64" s="421" t="s">
        <v>130</v>
      </c>
      <c r="D64" s="422"/>
      <c r="E64" s="94"/>
      <c r="F64" s="94">
        <f t="shared" si="8"/>
        <v>0</v>
      </c>
      <c r="H64" s="83" t="s">
        <v>127</v>
      </c>
      <c r="I64" s="83"/>
      <c r="J64" s="83"/>
      <c r="K64" s="83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</row>
    <row r="65" spans="2:47" ht="13" x14ac:dyDescent="0.3">
      <c r="B65" s="99" t="s">
        <v>117</v>
      </c>
      <c r="C65" s="422" t="s">
        <v>215</v>
      </c>
      <c r="D65" s="423"/>
      <c r="E65" s="94"/>
      <c r="F65" s="94">
        <f>E65</f>
        <v>0</v>
      </c>
      <c r="H65" s="83" t="s">
        <v>132</v>
      </c>
      <c r="I65" s="83"/>
      <c r="J65" s="83"/>
      <c r="K65" s="83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</row>
    <row r="66" spans="2:47" ht="13" x14ac:dyDescent="0.3">
      <c r="B66" s="99" t="s">
        <v>119</v>
      </c>
      <c r="C66" s="421" t="s">
        <v>133</v>
      </c>
      <c r="D66" s="422"/>
      <c r="E66" s="94"/>
      <c r="F66" s="94"/>
      <c r="H66" s="83"/>
      <c r="I66" s="83"/>
      <c r="J66" s="83"/>
      <c r="K66" s="83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</row>
    <row r="67" spans="2:47" ht="13" x14ac:dyDescent="0.3">
      <c r="B67" s="424" t="s">
        <v>134</v>
      </c>
      <c r="C67" s="425"/>
      <c r="D67" s="425"/>
      <c r="E67" s="94"/>
      <c r="F67" s="94">
        <f>SUM(F60:F66)</f>
        <v>0</v>
      </c>
      <c r="H67" s="83"/>
      <c r="I67" s="83"/>
      <c r="J67" s="83"/>
      <c r="K67" s="83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</row>
    <row r="68" spans="2:47" x14ac:dyDescent="0.25">
      <c r="B68" s="426"/>
      <c r="C68" s="426"/>
      <c r="D68" s="426"/>
      <c r="E68" s="426"/>
      <c r="F68" s="426"/>
      <c r="H68" s="83"/>
      <c r="I68" s="83"/>
      <c r="J68" s="83"/>
      <c r="K68" s="83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</row>
    <row r="69" spans="2:47" ht="13" x14ac:dyDescent="0.25">
      <c r="B69" s="437" t="s">
        <v>135</v>
      </c>
      <c r="C69" s="438"/>
      <c r="D69" s="438"/>
      <c r="E69" s="438"/>
      <c r="F69" s="439"/>
      <c r="H69" s="83"/>
      <c r="I69" s="83"/>
      <c r="J69" s="83"/>
      <c r="K69" s="83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</row>
    <row r="70" spans="2:47" ht="13" x14ac:dyDescent="0.3">
      <c r="B70" s="440" t="s">
        <v>136</v>
      </c>
      <c r="C70" s="440"/>
      <c r="D70" s="440"/>
      <c r="E70" s="440"/>
      <c r="F70" s="125" t="s">
        <v>102</v>
      </c>
      <c r="H70" s="83"/>
      <c r="I70" s="83"/>
      <c r="J70" s="83"/>
      <c r="K70" s="83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</row>
    <row r="71" spans="2:47" ht="13" x14ac:dyDescent="0.3">
      <c r="B71" s="99" t="s">
        <v>137</v>
      </c>
      <c r="C71" s="369" t="s">
        <v>138</v>
      </c>
      <c r="D71" s="369"/>
      <c r="E71" s="387"/>
      <c r="F71" s="94">
        <f>F36</f>
        <v>0</v>
      </c>
      <c r="H71" s="83"/>
      <c r="I71" s="83"/>
      <c r="J71" s="83"/>
      <c r="K71" s="83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</row>
    <row r="72" spans="2:47" ht="13" x14ac:dyDescent="0.3">
      <c r="B72" s="99" t="s">
        <v>139</v>
      </c>
      <c r="C72" s="369" t="s">
        <v>140</v>
      </c>
      <c r="D72" s="369"/>
      <c r="E72" s="387"/>
      <c r="F72" s="94">
        <f>F57</f>
        <v>0</v>
      </c>
      <c r="H72" s="83"/>
      <c r="I72" s="83"/>
      <c r="J72" s="83"/>
      <c r="K72" s="83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</row>
    <row r="73" spans="2:47" ht="13" x14ac:dyDescent="0.3">
      <c r="B73" s="99" t="s">
        <v>141</v>
      </c>
      <c r="C73" s="369" t="s">
        <v>142</v>
      </c>
      <c r="D73" s="369"/>
      <c r="E73" s="387"/>
      <c r="F73" s="94">
        <f>F67</f>
        <v>0</v>
      </c>
      <c r="H73" s="83"/>
      <c r="I73" s="126"/>
      <c r="J73" s="126"/>
      <c r="K73" s="126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</row>
    <row r="74" spans="2:47" ht="13" x14ac:dyDescent="0.3">
      <c r="B74" s="440" t="s">
        <v>143</v>
      </c>
      <c r="C74" s="440"/>
      <c r="D74" s="440"/>
      <c r="E74" s="424"/>
      <c r="F74" s="94">
        <f>SUM(F71:F73)</f>
        <v>0</v>
      </c>
      <c r="H74" s="83"/>
      <c r="I74" s="83"/>
      <c r="J74" s="83"/>
      <c r="K74" s="83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</row>
    <row r="75" spans="2:47" ht="13" x14ac:dyDescent="0.3">
      <c r="B75" s="426"/>
      <c r="C75" s="426"/>
      <c r="D75" s="426"/>
      <c r="E75" s="426"/>
      <c r="F75" s="426"/>
      <c r="H75" s="83"/>
      <c r="I75" s="92"/>
      <c r="J75" s="83"/>
      <c r="K75" s="83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</row>
    <row r="76" spans="2:47" ht="13" x14ac:dyDescent="0.3">
      <c r="B76" s="383" t="s">
        <v>144</v>
      </c>
      <c r="C76" s="383"/>
      <c r="D76" s="383"/>
      <c r="E76" s="383"/>
      <c r="F76" s="383"/>
      <c r="H76" s="83"/>
      <c r="I76" s="92"/>
      <c r="J76" s="83"/>
      <c r="K76" s="83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</row>
    <row r="77" spans="2:47" ht="13" x14ac:dyDescent="0.3">
      <c r="B77" s="436" t="s">
        <v>145</v>
      </c>
      <c r="C77" s="436"/>
      <c r="D77" s="436"/>
      <c r="E77" s="99" t="s">
        <v>109</v>
      </c>
      <c r="F77" s="125" t="s">
        <v>146</v>
      </c>
      <c r="I77" s="83"/>
      <c r="J77" s="83"/>
      <c r="K77" s="83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</row>
    <row r="78" spans="2:47" ht="13" x14ac:dyDescent="0.25">
      <c r="B78" s="88" t="s">
        <v>64</v>
      </c>
      <c r="C78" s="386" t="s">
        <v>216</v>
      </c>
      <c r="D78" s="386"/>
      <c r="E78" s="128">
        <v>4.5999999999999999E-3</v>
      </c>
      <c r="F78" s="94">
        <f>SUM(($F$28+$F$55+$F$71)*E78)</f>
        <v>0</v>
      </c>
      <c r="H78" s="129" t="s">
        <v>148</v>
      </c>
      <c r="I78" s="83"/>
      <c r="J78" s="83"/>
      <c r="K78" s="83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</row>
    <row r="79" spans="2:47" ht="13" x14ac:dyDescent="0.25">
      <c r="B79" s="88" t="s">
        <v>66</v>
      </c>
      <c r="C79" s="382" t="s">
        <v>149</v>
      </c>
      <c r="D79" s="382"/>
      <c r="E79" s="128">
        <f>E78*E55</f>
        <v>3.68E-4</v>
      </c>
      <c r="F79" s="130">
        <f>F78*E79</f>
        <v>0</v>
      </c>
      <c r="H79" s="115" t="s">
        <v>150</v>
      </c>
      <c r="I79" s="83"/>
      <c r="J79" s="83"/>
      <c r="K79" s="8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</row>
    <row r="80" spans="2:47" ht="13" x14ac:dyDescent="0.25">
      <c r="B80" s="88" t="s">
        <v>69</v>
      </c>
      <c r="C80" s="386" t="s">
        <v>151</v>
      </c>
      <c r="D80" s="386"/>
      <c r="E80" s="128">
        <v>0.02</v>
      </c>
      <c r="F80" s="94">
        <f>($F$71+$F$28)*E80</f>
        <v>0</v>
      </c>
      <c r="H80" s="115" t="s">
        <v>152</v>
      </c>
      <c r="I80" s="83"/>
      <c r="J80" s="83"/>
      <c r="K80" s="8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</row>
    <row r="81" spans="2:47" ht="13" x14ac:dyDescent="0.25">
      <c r="B81" s="88" t="s">
        <v>72</v>
      </c>
      <c r="C81" s="386" t="s">
        <v>153</v>
      </c>
      <c r="D81" s="386"/>
      <c r="E81" s="128">
        <v>1.9400000000000001E-2</v>
      </c>
      <c r="F81" s="94">
        <f>($F$74+$F$28)*E81</f>
        <v>0</v>
      </c>
      <c r="H81" s="115" t="s">
        <v>217</v>
      </c>
      <c r="I81" s="83"/>
      <c r="J81" s="83"/>
      <c r="K81" s="83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</row>
    <row r="82" spans="2:47" ht="13" x14ac:dyDescent="0.25">
      <c r="B82" s="88" t="s">
        <v>97</v>
      </c>
      <c r="C82" s="386" t="s">
        <v>155</v>
      </c>
      <c r="D82" s="386"/>
      <c r="E82" s="128">
        <f>E81*E57</f>
        <v>6.5572000000000009E-3</v>
      </c>
      <c r="F82" s="94">
        <f>F81*E82</f>
        <v>0</v>
      </c>
      <c r="H82" s="115" t="s">
        <v>156</v>
      </c>
      <c r="I82" s="83"/>
      <c r="J82" s="83"/>
      <c r="K82" s="83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</row>
    <row r="83" spans="2:47" ht="13" x14ac:dyDescent="0.25">
      <c r="B83" s="88" t="s">
        <v>117</v>
      </c>
      <c r="C83" s="386" t="s">
        <v>157</v>
      </c>
      <c r="D83" s="386"/>
      <c r="E83" s="128">
        <v>0.02</v>
      </c>
      <c r="F83" s="94">
        <f>($F$71+$F$28)*E83</f>
        <v>0</v>
      </c>
      <c r="H83" s="127" t="s">
        <v>158</v>
      </c>
      <c r="I83" s="83"/>
      <c r="J83" s="83"/>
      <c r="K83" s="83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</row>
    <row r="84" spans="2:47" ht="13" x14ac:dyDescent="0.3">
      <c r="B84" s="440" t="s">
        <v>159</v>
      </c>
      <c r="C84" s="440"/>
      <c r="D84" s="440"/>
      <c r="E84" s="424"/>
      <c r="F84" s="94">
        <f>SUM(F78:F83)</f>
        <v>0</v>
      </c>
      <c r="H84" s="131"/>
      <c r="I84" s="83"/>
      <c r="J84" s="83"/>
      <c r="K84" s="83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</row>
    <row r="85" spans="2:47" ht="13" x14ac:dyDescent="0.25">
      <c r="B85" s="268" t="s">
        <v>218</v>
      </c>
      <c r="C85" s="268"/>
      <c r="D85" s="268"/>
      <c r="E85" s="268"/>
      <c r="F85" s="268"/>
      <c r="H85" s="131"/>
      <c r="I85" s="83"/>
      <c r="J85" s="83"/>
      <c r="K85" s="83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</row>
    <row r="86" spans="2:47" ht="13" x14ac:dyDescent="0.3">
      <c r="B86" s="111"/>
      <c r="C86" s="111"/>
      <c r="D86" s="111"/>
      <c r="E86" s="111"/>
      <c r="F86" s="112"/>
      <c r="H86" s="83"/>
      <c r="I86" s="83"/>
      <c r="J86" s="83"/>
      <c r="K86" s="83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</row>
    <row r="87" spans="2:47" ht="13" x14ac:dyDescent="0.25">
      <c r="B87" s="383" t="s">
        <v>161</v>
      </c>
      <c r="C87" s="383"/>
      <c r="D87" s="383"/>
      <c r="E87" s="383"/>
      <c r="F87" s="383"/>
      <c r="H87" s="83"/>
      <c r="I87" s="83"/>
      <c r="J87" s="83"/>
      <c r="K87" s="83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</row>
    <row r="88" spans="2:47" ht="13" x14ac:dyDescent="0.3">
      <c r="B88" s="436" t="s">
        <v>162</v>
      </c>
      <c r="C88" s="436"/>
      <c r="D88" s="436"/>
      <c r="E88" s="99" t="s">
        <v>109</v>
      </c>
      <c r="F88" s="98" t="s">
        <v>102</v>
      </c>
      <c r="H88" s="83"/>
      <c r="I88" s="83"/>
      <c r="J88" s="83"/>
      <c r="K88" s="83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</row>
    <row r="89" spans="2:47" ht="13" x14ac:dyDescent="0.25">
      <c r="B89" s="88" t="s">
        <v>64</v>
      </c>
      <c r="C89" s="386" t="s">
        <v>163</v>
      </c>
      <c r="D89" s="386"/>
      <c r="E89" s="128"/>
      <c r="F89" s="94">
        <f>((($F$28+$F$74+$F$84)*E89))</f>
        <v>0</v>
      </c>
      <c r="H89" s="83"/>
      <c r="I89" s="83"/>
      <c r="J89" s="83"/>
      <c r="K89" s="83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</row>
    <row r="90" spans="2:47" ht="13" x14ac:dyDescent="0.25">
      <c r="B90" s="88" t="s">
        <v>66</v>
      </c>
      <c r="C90" s="382" t="s">
        <v>164</v>
      </c>
      <c r="D90" s="382"/>
      <c r="E90" s="128"/>
      <c r="F90" s="94">
        <f>((($F$28+$F$74+$F$84)*E90))</f>
        <v>0</v>
      </c>
      <c r="H90" s="83"/>
      <c r="I90" s="83"/>
      <c r="J90" s="83"/>
      <c r="K90" s="83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</row>
    <row r="91" spans="2:47" ht="13" x14ac:dyDescent="0.25">
      <c r="B91" s="88" t="s">
        <v>69</v>
      </c>
      <c r="C91" s="386" t="s">
        <v>165</v>
      </c>
      <c r="D91" s="386"/>
      <c r="E91" s="128"/>
      <c r="F91" s="94">
        <f t="shared" ref="F91:F93" si="9">((($F$28+$F$74+$F$84)*E91))</f>
        <v>0</v>
      </c>
      <c r="H91" s="24" t="s">
        <v>166</v>
      </c>
      <c r="I91" s="83"/>
      <c r="J91" s="83"/>
      <c r="K91" s="83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</row>
    <row r="92" spans="2:47" ht="13" x14ac:dyDescent="0.25">
      <c r="B92" s="88" t="s">
        <v>72</v>
      </c>
      <c r="C92" s="386" t="s">
        <v>167</v>
      </c>
      <c r="D92" s="386"/>
      <c r="E92" s="128"/>
      <c r="F92" s="94">
        <f t="shared" si="9"/>
        <v>0</v>
      </c>
      <c r="H92" s="24" t="s">
        <v>168</v>
      </c>
      <c r="I92" s="83"/>
      <c r="J92" s="83"/>
      <c r="K92" s="83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</row>
    <row r="93" spans="2:47" ht="13" x14ac:dyDescent="0.25">
      <c r="B93" s="88" t="s">
        <v>97</v>
      </c>
      <c r="C93" s="386" t="s">
        <v>169</v>
      </c>
      <c r="D93" s="386"/>
      <c r="E93" s="128"/>
      <c r="F93" s="94">
        <f t="shared" si="9"/>
        <v>0</v>
      </c>
      <c r="H93" s="83"/>
      <c r="I93" s="83"/>
      <c r="J93" s="83"/>
      <c r="K93" s="83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</row>
    <row r="94" spans="2:47" ht="13" x14ac:dyDescent="0.25">
      <c r="B94" s="88" t="s">
        <v>117</v>
      </c>
      <c r="C94" s="382" t="s">
        <v>170</v>
      </c>
      <c r="D94" s="382"/>
      <c r="E94" s="128"/>
      <c r="F94" s="94">
        <f t="shared" ref="F94" si="10">SUM(($F$28+$F$74+$F$57)*E94)</f>
        <v>0</v>
      </c>
      <c r="H94" s="83" t="s">
        <v>171</v>
      </c>
      <c r="I94" s="83"/>
      <c r="J94" s="83"/>
      <c r="K94" s="83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</row>
    <row r="95" spans="2:47" ht="13" x14ac:dyDescent="0.3">
      <c r="B95" s="440" t="s">
        <v>172</v>
      </c>
      <c r="C95" s="440"/>
      <c r="D95" s="440"/>
      <c r="E95" s="424"/>
      <c r="F95" s="94">
        <f>SUM(F89:F94)</f>
        <v>0</v>
      </c>
      <c r="H95" s="83"/>
      <c r="I95" s="83"/>
      <c r="J95" s="83"/>
      <c r="K95" s="83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</row>
    <row r="96" spans="2:47" ht="13" x14ac:dyDescent="0.3">
      <c r="B96" s="111"/>
      <c r="C96" s="111"/>
      <c r="D96" s="111"/>
      <c r="E96" s="111"/>
      <c r="F96" s="113"/>
      <c r="H96" s="83"/>
      <c r="I96" s="83"/>
      <c r="J96" s="83"/>
      <c r="K96" s="83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</row>
    <row r="97" spans="2:48" ht="13" x14ac:dyDescent="0.3">
      <c r="B97" s="441" t="s">
        <v>173</v>
      </c>
      <c r="C97" s="441"/>
      <c r="D97" s="441"/>
      <c r="E97" s="132" t="s">
        <v>174</v>
      </c>
      <c r="F97" s="133" t="s">
        <v>146</v>
      </c>
      <c r="H97" s="83"/>
      <c r="I97" s="83"/>
      <c r="J97" s="83"/>
      <c r="K97" s="83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</row>
    <row r="98" spans="2:48" ht="13" x14ac:dyDescent="0.25">
      <c r="B98" s="88" t="s">
        <v>64</v>
      </c>
      <c r="C98" s="386" t="s">
        <v>175</v>
      </c>
      <c r="D98" s="386"/>
      <c r="E98" s="134"/>
      <c r="F98" s="135"/>
      <c r="H98" s="136"/>
      <c r="I98" s="83"/>
      <c r="J98" s="83"/>
      <c r="K98" s="83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</row>
    <row r="99" spans="2:48" ht="13" x14ac:dyDescent="0.3">
      <c r="B99" s="440" t="s">
        <v>176</v>
      </c>
      <c r="C99" s="440"/>
      <c r="D99" s="440"/>
      <c r="E99" s="440"/>
      <c r="F99" s="137"/>
      <c r="H99" s="83"/>
      <c r="I99" s="83"/>
      <c r="J99" s="83"/>
      <c r="K99" s="83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</row>
    <row r="100" spans="2:48" ht="13" x14ac:dyDescent="0.3">
      <c r="B100" s="111"/>
      <c r="C100" s="111"/>
      <c r="D100" s="111"/>
      <c r="E100" s="111"/>
      <c r="F100" s="112"/>
      <c r="H100" s="83"/>
      <c r="I100" s="83"/>
      <c r="J100" s="83"/>
      <c r="K100" s="83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</row>
    <row r="101" spans="2:48" ht="13" x14ac:dyDescent="0.25">
      <c r="B101" s="437" t="s">
        <v>177</v>
      </c>
      <c r="C101" s="438"/>
      <c r="D101" s="438"/>
      <c r="E101" s="438"/>
      <c r="F101" s="439"/>
      <c r="H101" s="83"/>
      <c r="I101" s="83"/>
      <c r="J101" s="83"/>
      <c r="K101" s="83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</row>
    <row r="102" spans="2:48" ht="13" x14ac:dyDescent="0.3">
      <c r="B102" s="436" t="s">
        <v>178</v>
      </c>
      <c r="C102" s="436"/>
      <c r="D102" s="436"/>
      <c r="E102" s="436"/>
      <c r="F102" s="125" t="s">
        <v>146</v>
      </c>
      <c r="H102" s="83"/>
      <c r="I102" s="83"/>
      <c r="J102" s="83"/>
      <c r="K102" s="83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</row>
    <row r="103" spans="2:48" ht="13" x14ac:dyDescent="0.3">
      <c r="B103" s="99" t="s">
        <v>179</v>
      </c>
      <c r="C103" s="369" t="s">
        <v>180</v>
      </c>
      <c r="D103" s="369"/>
      <c r="E103" s="387"/>
      <c r="F103" s="94">
        <f>F95</f>
        <v>0</v>
      </c>
      <c r="H103" s="83"/>
      <c r="I103" s="83"/>
      <c r="J103" s="83"/>
      <c r="K103" s="83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</row>
    <row r="104" spans="2:48" ht="13" x14ac:dyDescent="0.3">
      <c r="B104" s="99" t="s">
        <v>181</v>
      </c>
      <c r="C104" s="369" t="s">
        <v>182</v>
      </c>
      <c r="D104" s="369"/>
      <c r="E104" s="387"/>
      <c r="F104" s="94"/>
      <c r="H104" s="83"/>
      <c r="I104" s="83"/>
      <c r="J104" s="83"/>
      <c r="K104" s="83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</row>
    <row r="105" spans="2:48" ht="13" x14ac:dyDescent="0.3">
      <c r="B105" s="440" t="s">
        <v>183</v>
      </c>
      <c r="C105" s="440"/>
      <c r="D105" s="440"/>
      <c r="E105" s="424"/>
      <c r="F105" s="94">
        <f>SUM(F103:F104)</f>
        <v>0</v>
      </c>
      <c r="H105" s="83"/>
      <c r="I105" s="83"/>
      <c r="J105" s="83"/>
      <c r="K105" s="83"/>
      <c r="L105" s="1"/>
      <c r="M105" s="1"/>
      <c r="N105" s="138"/>
      <c r="O105" s="138"/>
      <c r="P105" s="139"/>
      <c r="Q105" s="56"/>
      <c r="R105" s="140"/>
      <c r="S105" s="139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</row>
    <row r="106" spans="2:48" ht="13" x14ac:dyDescent="0.3">
      <c r="B106" s="111"/>
      <c r="C106" s="111"/>
      <c r="D106" s="111"/>
      <c r="E106" s="111"/>
      <c r="F106" s="112"/>
      <c r="H106" s="83"/>
      <c r="I106" s="83"/>
      <c r="J106" s="83"/>
      <c r="K106" s="83"/>
      <c r="L106" s="1"/>
      <c r="M106" s="1"/>
      <c r="N106" s="138"/>
      <c r="O106" s="138"/>
      <c r="P106" s="139"/>
      <c r="Q106" s="56"/>
      <c r="R106" s="140"/>
      <c r="S106" s="139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</row>
    <row r="107" spans="2:48" x14ac:dyDescent="0.25">
      <c r="B107" s="426"/>
      <c r="C107" s="426"/>
      <c r="D107" s="426"/>
      <c r="E107" s="426"/>
      <c r="F107" s="426"/>
      <c r="H107" s="83"/>
      <c r="I107" s="83"/>
      <c r="J107" s="83"/>
      <c r="K107" s="83"/>
      <c r="L107" s="1"/>
      <c r="M107" s="1"/>
      <c r="N107" s="1"/>
      <c r="O107" s="138"/>
      <c r="P107" s="138"/>
      <c r="Q107" s="139"/>
      <c r="R107" s="56"/>
      <c r="S107" s="140"/>
      <c r="T107" s="139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</row>
    <row r="108" spans="2:48" ht="13" x14ac:dyDescent="0.25">
      <c r="B108" s="383" t="s">
        <v>184</v>
      </c>
      <c r="C108" s="383"/>
      <c r="D108" s="383"/>
      <c r="E108" s="383"/>
      <c r="F108" s="383"/>
      <c r="H108" s="83"/>
      <c r="I108" s="83"/>
      <c r="J108" s="83"/>
      <c r="K108" s="83"/>
      <c r="L108" s="1"/>
      <c r="M108" s="1"/>
      <c r="N108" s="1"/>
      <c r="O108" s="138"/>
      <c r="P108" s="138"/>
      <c r="Q108" s="139"/>
      <c r="R108" s="56"/>
      <c r="S108" s="140"/>
      <c r="T108" s="139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</row>
    <row r="109" spans="2:48" ht="13" x14ac:dyDescent="0.3">
      <c r="B109" s="436" t="s">
        <v>185</v>
      </c>
      <c r="C109" s="436"/>
      <c r="D109" s="436"/>
      <c r="E109" s="436"/>
      <c r="F109" s="141" t="s">
        <v>91</v>
      </c>
      <c r="H109" s="83"/>
      <c r="I109" s="83"/>
      <c r="J109" s="83"/>
      <c r="K109" s="83"/>
      <c r="L109" s="1"/>
      <c r="M109" s="1"/>
      <c r="N109" s="1"/>
      <c r="O109" s="138"/>
      <c r="P109" s="138"/>
      <c r="Q109" s="139"/>
      <c r="R109" s="56"/>
      <c r="S109" s="140"/>
      <c r="T109" s="139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</row>
    <row r="110" spans="2:48" ht="13" x14ac:dyDescent="0.3">
      <c r="B110" s="99" t="s">
        <v>64</v>
      </c>
      <c r="C110" s="369" t="s">
        <v>186</v>
      </c>
      <c r="D110" s="369"/>
      <c r="E110" s="369"/>
      <c r="F110" s="142"/>
      <c r="H110" s="83"/>
      <c r="I110" s="83"/>
      <c r="J110" s="83"/>
      <c r="K110" s="83"/>
      <c r="L110" s="1"/>
      <c r="M110" s="1"/>
      <c r="N110" s="1"/>
      <c r="O110" s="138"/>
      <c r="P110" s="138"/>
      <c r="Q110" s="139"/>
      <c r="R110" s="56"/>
      <c r="S110" s="140"/>
      <c r="T110" s="139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</row>
    <row r="111" spans="2:48" ht="13" x14ac:dyDescent="0.3">
      <c r="B111" s="99" t="s">
        <v>66</v>
      </c>
      <c r="C111" s="369" t="s">
        <v>187</v>
      </c>
      <c r="D111" s="369"/>
      <c r="E111" s="369"/>
      <c r="F111" s="142"/>
      <c r="H111" s="83"/>
      <c r="I111" s="83"/>
      <c r="J111" s="83"/>
      <c r="K111" s="83"/>
      <c r="L111" s="1"/>
      <c r="M111" s="1"/>
      <c r="N111" s="1"/>
      <c r="O111" s="442"/>
      <c r="P111" s="442"/>
      <c r="Q111" s="139"/>
      <c r="R111" s="56"/>
      <c r="S111" s="140"/>
      <c r="T111" s="139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</row>
    <row r="112" spans="2:48" ht="13" x14ac:dyDescent="0.3">
      <c r="B112" s="99" t="s">
        <v>69</v>
      </c>
      <c r="C112" s="387" t="s">
        <v>188</v>
      </c>
      <c r="D112" s="445"/>
      <c r="E112" s="446"/>
      <c r="F112" s="142"/>
      <c r="H112" s="83"/>
      <c r="I112" s="83"/>
      <c r="J112" s="83"/>
      <c r="K112" s="83"/>
      <c r="L112" s="1"/>
      <c r="M112" s="1"/>
      <c r="N112" s="1"/>
      <c r="O112" s="143"/>
      <c r="P112" s="143"/>
      <c r="Q112" s="139"/>
      <c r="R112" s="56"/>
      <c r="S112" s="140"/>
      <c r="T112" s="139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</row>
    <row r="113" spans="2:48" ht="13" x14ac:dyDescent="0.3">
      <c r="B113" s="144" t="s">
        <v>72</v>
      </c>
      <c r="C113" s="369" t="s">
        <v>170</v>
      </c>
      <c r="D113" s="369"/>
      <c r="E113" s="369"/>
      <c r="F113" s="142"/>
      <c r="H113" s="83"/>
      <c r="I113" s="83"/>
      <c r="J113" s="83"/>
      <c r="K113" s="83"/>
      <c r="L113" s="1"/>
      <c r="M113" s="1"/>
      <c r="N113" s="1"/>
      <c r="O113" s="138"/>
      <c r="P113" s="138"/>
      <c r="Q113" s="139"/>
      <c r="R113" s="56"/>
      <c r="S113" s="140"/>
      <c r="T113" s="139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</row>
    <row r="114" spans="2:48" ht="13" x14ac:dyDescent="0.3">
      <c r="B114" s="440" t="s">
        <v>189</v>
      </c>
      <c r="C114" s="440"/>
      <c r="D114" s="440"/>
      <c r="E114" s="440"/>
      <c r="F114" s="145">
        <f>SUM(F110:F113)</f>
        <v>0</v>
      </c>
      <c r="H114" s="83"/>
      <c r="I114" s="83"/>
      <c r="J114" s="83"/>
      <c r="K114" s="83"/>
      <c r="L114" s="1"/>
      <c r="M114" s="1"/>
      <c r="N114" s="1"/>
      <c r="O114" s="442"/>
      <c r="P114" s="442"/>
      <c r="Q114" s="139"/>
      <c r="R114" s="56"/>
      <c r="S114" s="140"/>
      <c r="T114" s="139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</row>
    <row r="115" spans="2:48" ht="13" x14ac:dyDescent="0.3">
      <c r="B115" s="111"/>
      <c r="C115" s="111"/>
      <c r="D115" s="111"/>
      <c r="E115" s="111"/>
      <c r="F115" s="113"/>
      <c r="H115" s="83"/>
      <c r="I115" s="83"/>
      <c r="J115" s="83"/>
      <c r="K115" s="83"/>
      <c r="L115" s="1"/>
      <c r="M115" s="1"/>
      <c r="N115" s="1"/>
      <c r="O115" s="442"/>
      <c r="P115" s="442"/>
      <c r="Q115" s="139"/>
      <c r="R115" s="56"/>
      <c r="S115" s="140"/>
      <c r="T115" s="139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</row>
    <row r="116" spans="2:48" ht="13" x14ac:dyDescent="0.25">
      <c r="B116" s="383" t="s">
        <v>190</v>
      </c>
      <c r="C116" s="383"/>
      <c r="D116" s="383"/>
      <c r="E116" s="383"/>
      <c r="F116" s="383"/>
      <c r="H116" s="83"/>
      <c r="I116" s="83"/>
      <c r="J116" s="83"/>
      <c r="K116" s="83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</row>
    <row r="117" spans="2:48" ht="13" x14ac:dyDescent="0.3">
      <c r="B117" s="436" t="s">
        <v>191</v>
      </c>
      <c r="C117" s="436"/>
      <c r="D117" s="436"/>
      <c r="E117" s="99" t="s">
        <v>109</v>
      </c>
      <c r="F117" s="125" t="s">
        <v>102</v>
      </c>
      <c r="H117" s="83"/>
      <c r="I117" s="83"/>
      <c r="J117" s="83"/>
      <c r="K117" s="83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</row>
    <row r="118" spans="2:48" ht="25" x14ac:dyDescent="0.25">
      <c r="B118" s="88" t="s">
        <v>64</v>
      </c>
      <c r="C118" s="443" t="s">
        <v>192</v>
      </c>
      <c r="D118" s="443"/>
      <c r="E118" s="128"/>
      <c r="F118" s="94">
        <f>SUM(F133*E118)</f>
        <v>0</v>
      </c>
      <c r="H118" s="115" t="s">
        <v>193</v>
      </c>
      <c r="I118" s="83"/>
      <c r="J118" s="83"/>
      <c r="K118" s="83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</row>
    <row r="119" spans="2:48" ht="25" x14ac:dyDescent="0.25">
      <c r="B119" s="88" t="s">
        <v>66</v>
      </c>
      <c r="C119" s="443" t="s">
        <v>194</v>
      </c>
      <c r="D119" s="443"/>
      <c r="E119" s="128"/>
      <c r="F119" s="94">
        <f>SUM(F133+F118)*E119</f>
        <v>0</v>
      </c>
      <c r="H119" s="115" t="s">
        <v>195</v>
      </c>
      <c r="I119" s="83"/>
      <c r="J119" s="83"/>
      <c r="K119" s="83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</row>
    <row r="120" spans="2:48" ht="37.5" x14ac:dyDescent="0.25">
      <c r="B120" s="88" t="s">
        <v>69</v>
      </c>
      <c r="C120" s="444" t="s">
        <v>196</v>
      </c>
      <c r="D120" s="444"/>
      <c r="E120" s="128">
        <f>SUM(E121:E123)</f>
        <v>0</v>
      </c>
      <c r="F120" s="147">
        <f>($F$133+$F$119+$F$118)/(1-$E$120)*E120</f>
        <v>0</v>
      </c>
      <c r="H120" s="115" t="s">
        <v>197</v>
      </c>
      <c r="I120" s="83"/>
      <c r="J120" s="83"/>
      <c r="K120" s="83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</row>
    <row r="121" spans="2:48" ht="13" x14ac:dyDescent="0.25">
      <c r="B121" s="88" t="s">
        <v>198</v>
      </c>
      <c r="C121" s="443" t="s">
        <v>199</v>
      </c>
      <c r="D121" s="443"/>
      <c r="E121" s="114"/>
      <c r="F121" s="94">
        <f>($F$133+$F$119+$F$118)/(1-$E$120)*E121</f>
        <v>0</v>
      </c>
      <c r="H121" s="115" t="s">
        <v>200</v>
      </c>
      <c r="I121" s="83"/>
      <c r="J121" s="83"/>
      <c r="K121" s="83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</row>
    <row r="122" spans="2:48" ht="13" x14ac:dyDescent="0.25">
      <c r="B122" s="88" t="s">
        <v>201</v>
      </c>
      <c r="C122" s="443" t="s">
        <v>202</v>
      </c>
      <c r="D122" s="443"/>
      <c r="E122" s="114"/>
      <c r="F122" s="94">
        <f>($F$133+$F$119+$F$118)/(1-$E$120)*E122</f>
        <v>0</v>
      </c>
      <c r="H122" s="115" t="s">
        <v>203</v>
      </c>
      <c r="I122" s="83"/>
      <c r="J122" s="83"/>
      <c r="K122" s="83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</row>
    <row r="123" spans="2:48" ht="13" x14ac:dyDescent="0.25">
      <c r="B123" s="88" t="s">
        <v>204</v>
      </c>
      <c r="C123" s="443" t="s">
        <v>205</v>
      </c>
      <c r="D123" s="443"/>
      <c r="E123" s="114"/>
      <c r="F123" s="94">
        <f>($F$133+$F$119+$F$118)/(1-$E$120)*E123</f>
        <v>0</v>
      </c>
      <c r="H123" s="115" t="s">
        <v>206</v>
      </c>
      <c r="I123" s="83"/>
      <c r="J123" s="83"/>
      <c r="K123" s="83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</row>
    <row r="124" spans="2:48" ht="13" x14ac:dyDescent="0.3">
      <c r="B124" s="440" t="s">
        <v>207</v>
      </c>
      <c r="C124" s="440"/>
      <c r="D124" s="440"/>
      <c r="E124" s="148">
        <f>SUM(E118:E120)</f>
        <v>0</v>
      </c>
      <c r="F124" s="94">
        <f>SUM(F118:F120)</f>
        <v>0</v>
      </c>
      <c r="H124" s="149"/>
      <c r="I124" s="83"/>
      <c r="J124" s="83"/>
      <c r="K124" s="83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</row>
    <row r="125" spans="2:48" x14ac:dyDescent="0.25">
      <c r="B125" s="86"/>
      <c r="C125" s="454"/>
      <c r="D125" s="454"/>
      <c r="E125" s="454"/>
      <c r="F125" s="454"/>
      <c r="H125" s="83"/>
      <c r="I125" s="83"/>
      <c r="J125" s="83"/>
      <c r="K125" s="83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</row>
    <row r="126" spans="2:48" ht="13" x14ac:dyDescent="0.3">
      <c r="B126" s="455" t="s">
        <v>208</v>
      </c>
      <c r="C126" s="455"/>
      <c r="D126" s="455"/>
      <c r="E126" s="455"/>
      <c r="F126" s="455"/>
      <c r="H126" s="83"/>
      <c r="I126" s="83"/>
      <c r="J126" s="83"/>
      <c r="K126" s="83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</row>
    <row r="127" spans="2:48" ht="13" x14ac:dyDescent="0.3">
      <c r="B127" s="448" t="s">
        <v>209</v>
      </c>
      <c r="C127" s="450"/>
      <c r="D127" s="450"/>
      <c r="E127" s="451"/>
      <c r="F127" s="125" t="s">
        <v>102</v>
      </c>
      <c r="H127" s="83"/>
      <c r="I127" s="83"/>
      <c r="J127" s="83"/>
      <c r="K127" s="83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</row>
    <row r="128" spans="2:48" x14ac:dyDescent="0.25">
      <c r="B128" s="150" t="s">
        <v>64</v>
      </c>
      <c r="C128" s="421" t="str">
        <f>B21</f>
        <v>MÓDULO 1 - COMPOSIÇÃO DA REMUNERAÇÃO</v>
      </c>
      <c r="D128" s="421"/>
      <c r="E128" s="422"/>
      <c r="F128" s="94">
        <f>F28</f>
        <v>0</v>
      </c>
      <c r="H128" s="83"/>
      <c r="I128" s="83"/>
      <c r="J128" s="83"/>
      <c r="K128" s="83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</row>
    <row r="129" spans="2:47" ht="25.5" customHeight="1" x14ac:dyDescent="0.25">
      <c r="B129" s="150" t="s">
        <v>66</v>
      </c>
      <c r="C129" s="452" t="str">
        <f>B31</f>
        <v>MÓDULO 2 – ENCARGOS E BENEFÍCIOS ANUAIS, MENSAIS E DIÁRIOS</v>
      </c>
      <c r="D129" s="453"/>
      <c r="E129" s="453"/>
      <c r="F129" s="94">
        <f>F74</f>
        <v>0</v>
      </c>
      <c r="H129" s="83"/>
      <c r="I129" s="83"/>
      <c r="J129" s="83"/>
      <c r="K129" s="83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</row>
    <row r="130" spans="2:47" x14ac:dyDescent="0.25">
      <c r="B130" s="150" t="s">
        <v>69</v>
      </c>
      <c r="C130" s="421" t="str">
        <f>B76</f>
        <v>MÓDULO 3 – PROVISÃO PARA RESCISÃO</v>
      </c>
      <c r="D130" s="421"/>
      <c r="E130" s="422"/>
      <c r="F130" s="94">
        <f>F84</f>
        <v>0</v>
      </c>
      <c r="H130" s="83"/>
      <c r="I130" s="83"/>
      <c r="J130" s="83"/>
      <c r="K130" s="83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</row>
    <row r="131" spans="2:47" x14ac:dyDescent="0.25">
      <c r="B131" s="150" t="s">
        <v>72</v>
      </c>
      <c r="C131" s="452" t="str">
        <f>B87</f>
        <v>MÓDULO 4 – CUSTO DE REPOSIÇÃO DO PROFISSIONAL AUSENTE</v>
      </c>
      <c r="D131" s="453"/>
      <c r="E131" s="453"/>
      <c r="F131" s="94">
        <f>F105</f>
        <v>0</v>
      </c>
      <c r="H131" s="83"/>
      <c r="I131" s="83"/>
      <c r="J131" s="83"/>
      <c r="K131" s="83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</row>
    <row r="132" spans="2:47" x14ac:dyDescent="0.25">
      <c r="B132" s="150" t="s">
        <v>97</v>
      </c>
      <c r="C132" s="421" t="str">
        <f>B108</f>
        <v>MÓDULO 5 – INSUMOS DIVERSOS</v>
      </c>
      <c r="D132" s="421"/>
      <c r="E132" s="422"/>
      <c r="F132" s="94">
        <f>F114</f>
        <v>0</v>
      </c>
      <c r="H132" s="83"/>
      <c r="I132" s="83"/>
      <c r="J132" s="83"/>
      <c r="K132" s="83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</row>
    <row r="133" spans="2:47" ht="13" x14ac:dyDescent="0.3">
      <c r="B133" s="151"/>
      <c r="C133" s="447" t="s">
        <v>210</v>
      </c>
      <c r="D133" s="447"/>
      <c r="E133" s="448"/>
      <c r="F133" s="94">
        <f>SUM(F128:F132)</f>
        <v>0</v>
      </c>
      <c r="H133" s="83"/>
      <c r="I133" s="83"/>
      <c r="J133" s="83"/>
      <c r="K133" s="83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</row>
    <row r="134" spans="2:47" x14ac:dyDescent="0.25">
      <c r="B134" s="150" t="s">
        <v>117</v>
      </c>
      <c r="C134" s="421" t="str">
        <f>B116</f>
        <v>MÓDULO 6 – CUSTOS INDIRETOS, LUCRO E TRIBUTOS</v>
      </c>
      <c r="D134" s="421"/>
      <c r="E134" s="422"/>
      <c r="F134" s="94">
        <f>F124</f>
        <v>0</v>
      </c>
      <c r="H134" s="83"/>
      <c r="I134" s="83"/>
      <c r="J134" s="83"/>
      <c r="K134" s="83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</row>
    <row r="135" spans="2:47" ht="13" x14ac:dyDescent="0.3">
      <c r="B135" s="447" t="s">
        <v>211</v>
      </c>
      <c r="C135" s="447"/>
      <c r="D135" s="447"/>
      <c r="E135" s="448"/>
      <c r="F135" s="94">
        <f>SUM(F133:F134)</f>
        <v>0</v>
      </c>
      <c r="H135" s="83"/>
      <c r="I135" s="83"/>
      <c r="J135" s="83"/>
      <c r="K135" s="83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</row>
    <row r="136" spans="2:47" x14ac:dyDescent="0.25">
      <c r="B136" s="1"/>
      <c r="C136" s="1"/>
      <c r="D136" s="1"/>
      <c r="E136" s="1"/>
      <c r="F136" s="136"/>
      <c r="H136" s="83"/>
      <c r="I136" s="83"/>
      <c r="J136" s="83"/>
      <c r="K136" s="83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</row>
    <row r="137" spans="2:47" ht="13" x14ac:dyDescent="0.3">
      <c r="B137" s="86"/>
      <c r="C137" s="377"/>
      <c r="D137" s="377"/>
      <c r="E137" s="111"/>
      <c r="F137" s="136"/>
      <c r="H137" s="83"/>
      <c r="I137" s="83"/>
      <c r="J137" s="83"/>
      <c r="K137" s="83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</row>
    <row r="138" spans="2:47" ht="13" x14ac:dyDescent="0.3">
      <c r="B138" s="449"/>
      <c r="C138" s="449"/>
      <c r="D138" s="152"/>
      <c r="E138" s="152"/>
      <c r="F138" s="153"/>
      <c r="H138" s="83"/>
      <c r="I138" s="83"/>
      <c r="J138" s="83"/>
      <c r="K138" s="83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</row>
    <row r="139" spans="2:47" x14ac:dyDescent="0.25">
      <c r="B139" s="377"/>
      <c r="C139" s="377"/>
      <c r="D139" s="1"/>
      <c r="E139" s="1"/>
      <c r="F139" s="154"/>
      <c r="H139" s="83"/>
      <c r="I139" s="83"/>
      <c r="J139" s="83"/>
      <c r="K139" s="83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</row>
    <row r="140" spans="2:47" x14ac:dyDescent="0.25">
      <c r="B140" s="377"/>
      <c r="C140" s="377"/>
      <c r="D140" s="1"/>
      <c r="E140" s="1"/>
      <c r="F140" s="154"/>
      <c r="H140" s="83"/>
      <c r="I140" s="83"/>
      <c r="J140" s="83"/>
      <c r="K140" s="83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</row>
    <row r="141" spans="2:47" x14ac:dyDescent="0.25">
      <c r="B141" s="377"/>
      <c r="C141" s="377"/>
      <c r="D141" s="1"/>
      <c r="E141" s="1"/>
      <c r="F141" s="154"/>
      <c r="H141" s="83"/>
      <c r="I141" s="83"/>
      <c r="J141" s="83"/>
      <c r="K141" s="83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</row>
    <row r="142" spans="2:47" s="155" customFormat="1" x14ac:dyDescent="0.25">
      <c r="G142" s="1"/>
      <c r="H142" s="156"/>
      <c r="I142" s="156"/>
      <c r="J142" s="156"/>
      <c r="K142" s="156"/>
    </row>
    <row r="143" spans="2:47" s="155" customFormat="1" x14ac:dyDescent="0.25">
      <c r="G143" s="1"/>
      <c r="H143" s="156"/>
      <c r="I143" s="156"/>
      <c r="J143" s="156"/>
      <c r="K143" s="156"/>
    </row>
    <row r="144" spans="2:47" s="155" customFormat="1" x14ac:dyDescent="0.25">
      <c r="G144" s="1"/>
      <c r="H144" s="156"/>
      <c r="I144" s="156"/>
      <c r="J144" s="156"/>
      <c r="K144" s="156"/>
    </row>
    <row r="145" spans="7:11" s="155" customFormat="1" x14ac:dyDescent="0.25">
      <c r="G145" s="1"/>
      <c r="H145" s="156"/>
      <c r="I145" s="156"/>
      <c r="J145" s="156"/>
      <c r="K145" s="156"/>
    </row>
    <row r="146" spans="7:11" s="155" customFormat="1" x14ac:dyDescent="0.25">
      <c r="G146" s="1"/>
      <c r="H146" s="156"/>
      <c r="I146" s="156"/>
      <c r="J146" s="156"/>
      <c r="K146" s="156"/>
    </row>
    <row r="147" spans="7:11" s="155" customFormat="1" x14ac:dyDescent="0.25">
      <c r="G147" s="1"/>
      <c r="H147" s="156"/>
      <c r="I147" s="156"/>
      <c r="J147" s="156"/>
      <c r="K147" s="156"/>
    </row>
    <row r="148" spans="7:11" s="155" customFormat="1" x14ac:dyDescent="0.25">
      <c r="G148" s="1"/>
      <c r="H148" s="156"/>
      <c r="I148" s="156"/>
      <c r="J148" s="156"/>
      <c r="K148" s="156"/>
    </row>
    <row r="149" spans="7:11" s="155" customFormat="1" x14ac:dyDescent="0.25">
      <c r="G149" s="1"/>
      <c r="H149" s="156"/>
      <c r="I149" s="156"/>
      <c r="J149" s="156"/>
      <c r="K149" s="156"/>
    </row>
    <row r="150" spans="7:11" s="155" customFormat="1" x14ac:dyDescent="0.25">
      <c r="G150" s="1"/>
      <c r="H150" s="156"/>
      <c r="I150" s="156"/>
      <c r="J150" s="156"/>
      <c r="K150" s="156"/>
    </row>
    <row r="151" spans="7:11" s="155" customFormat="1" x14ac:dyDescent="0.25">
      <c r="G151" s="1"/>
      <c r="H151" s="156"/>
      <c r="I151" s="156"/>
      <c r="J151" s="156"/>
      <c r="K151" s="156"/>
    </row>
    <row r="152" spans="7:11" s="155" customFormat="1" x14ac:dyDescent="0.25">
      <c r="G152" s="1"/>
      <c r="H152" s="156"/>
      <c r="I152" s="156"/>
      <c r="J152" s="156"/>
      <c r="K152" s="156"/>
    </row>
    <row r="153" spans="7:11" s="155" customFormat="1" x14ac:dyDescent="0.25">
      <c r="G153" s="1"/>
      <c r="H153" s="156"/>
      <c r="I153" s="156"/>
      <c r="J153" s="156"/>
      <c r="K153" s="156"/>
    </row>
    <row r="154" spans="7:11" s="155" customFormat="1" x14ac:dyDescent="0.25">
      <c r="G154" s="1"/>
      <c r="H154" s="156"/>
      <c r="I154" s="156"/>
      <c r="J154" s="156"/>
      <c r="K154" s="156"/>
    </row>
    <row r="155" spans="7:11" s="1" customFormat="1" x14ac:dyDescent="0.25">
      <c r="H155" s="83"/>
      <c r="I155" s="83"/>
      <c r="J155" s="83"/>
      <c r="K155" s="83"/>
    </row>
    <row r="156" spans="7:11" s="1" customFormat="1" x14ac:dyDescent="0.25">
      <c r="H156" s="83"/>
      <c r="I156" s="83"/>
      <c r="J156" s="83"/>
      <c r="K156" s="83"/>
    </row>
    <row r="157" spans="7:11" s="1" customFormat="1" x14ac:dyDescent="0.25">
      <c r="H157" s="83"/>
      <c r="I157" s="83"/>
      <c r="J157" s="83"/>
      <c r="K157" s="83"/>
    </row>
    <row r="158" spans="7:11" s="1" customFormat="1" x14ac:dyDescent="0.25">
      <c r="H158" s="83"/>
      <c r="I158" s="83"/>
      <c r="J158" s="83"/>
      <c r="K158" s="83"/>
    </row>
    <row r="159" spans="7:11" s="1" customFormat="1" x14ac:dyDescent="0.25">
      <c r="H159" s="83"/>
      <c r="I159" s="83"/>
      <c r="J159" s="83"/>
      <c r="K159" s="83"/>
    </row>
    <row r="160" spans="7:11" s="1" customFormat="1" x14ac:dyDescent="0.25">
      <c r="H160" s="83"/>
      <c r="I160" s="83"/>
      <c r="J160" s="83"/>
      <c r="K160" s="83"/>
    </row>
    <row r="161" spans="8:11" s="1" customFormat="1" x14ac:dyDescent="0.25">
      <c r="H161" s="83"/>
      <c r="I161" s="83"/>
      <c r="J161" s="83"/>
      <c r="K161" s="83"/>
    </row>
    <row r="162" spans="8:11" s="1" customFormat="1" x14ac:dyDescent="0.25">
      <c r="H162" s="83"/>
      <c r="I162" s="83"/>
      <c r="J162" s="83"/>
      <c r="K162" s="83"/>
    </row>
    <row r="163" spans="8:11" s="1" customFormat="1" x14ac:dyDescent="0.25">
      <c r="H163" s="83"/>
      <c r="I163" s="83"/>
      <c r="J163" s="83"/>
      <c r="K163" s="83"/>
    </row>
    <row r="164" spans="8:11" s="1" customFormat="1" x14ac:dyDescent="0.25">
      <c r="H164" s="83"/>
      <c r="I164" s="83"/>
      <c r="J164" s="83"/>
      <c r="K164" s="83"/>
    </row>
    <row r="165" spans="8:11" s="1" customFormat="1" x14ac:dyDescent="0.25">
      <c r="H165" s="83"/>
      <c r="I165" s="83"/>
      <c r="J165" s="83"/>
      <c r="K165" s="83"/>
    </row>
    <row r="166" spans="8:11" s="1" customFormat="1" x14ac:dyDescent="0.25">
      <c r="H166" s="83"/>
      <c r="I166" s="83"/>
      <c r="J166" s="83"/>
      <c r="K166" s="83"/>
    </row>
    <row r="167" spans="8:11" s="1" customFormat="1" x14ac:dyDescent="0.25">
      <c r="H167" s="83"/>
      <c r="I167" s="83"/>
      <c r="J167" s="83"/>
      <c r="K167" s="83"/>
    </row>
    <row r="168" spans="8:11" s="1" customFormat="1" x14ac:dyDescent="0.25">
      <c r="H168" s="83"/>
      <c r="I168" s="83"/>
      <c r="J168" s="83"/>
      <c r="K168" s="83"/>
    </row>
    <row r="169" spans="8:11" s="1" customFormat="1" x14ac:dyDescent="0.25">
      <c r="H169" s="83"/>
      <c r="I169" s="83"/>
      <c r="J169" s="83"/>
      <c r="K169" s="83"/>
    </row>
    <row r="170" spans="8:11" s="1" customFormat="1" x14ac:dyDescent="0.25">
      <c r="H170" s="83"/>
      <c r="I170" s="83"/>
      <c r="J170" s="83"/>
      <c r="K170" s="83"/>
    </row>
    <row r="171" spans="8:11" s="1" customFormat="1" x14ac:dyDescent="0.25">
      <c r="H171" s="83"/>
      <c r="I171" s="83"/>
      <c r="J171" s="83"/>
      <c r="K171" s="83"/>
    </row>
    <row r="172" spans="8:11" s="1" customFormat="1" x14ac:dyDescent="0.25">
      <c r="H172" s="83"/>
      <c r="I172" s="83"/>
      <c r="J172" s="83"/>
      <c r="K172" s="83"/>
    </row>
    <row r="173" spans="8:11" s="1" customFormat="1" x14ac:dyDescent="0.25">
      <c r="H173" s="83"/>
      <c r="I173" s="83"/>
      <c r="J173" s="83"/>
      <c r="K173" s="83"/>
    </row>
    <row r="174" spans="8:11" s="1" customFormat="1" x14ac:dyDescent="0.25">
      <c r="H174" s="83"/>
      <c r="I174" s="83"/>
      <c r="J174" s="83"/>
      <c r="K174" s="83"/>
    </row>
    <row r="175" spans="8:11" s="1" customFormat="1" x14ac:dyDescent="0.25">
      <c r="H175" s="83"/>
      <c r="I175" s="83"/>
      <c r="J175" s="83"/>
      <c r="K175" s="83"/>
    </row>
    <row r="176" spans="8:11" s="1" customFormat="1" x14ac:dyDescent="0.25">
      <c r="H176" s="83"/>
      <c r="I176" s="83"/>
      <c r="J176" s="83"/>
      <c r="K176" s="83"/>
    </row>
    <row r="177" spans="8:11" s="1" customFormat="1" x14ac:dyDescent="0.25">
      <c r="H177" s="83"/>
      <c r="I177" s="83"/>
      <c r="J177" s="83"/>
      <c r="K177" s="83"/>
    </row>
    <row r="178" spans="8:11" s="1" customFormat="1" x14ac:dyDescent="0.25">
      <c r="H178" s="83"/>
      <c r="I178" s="83"/>
      <c r="J178" s="83"/>
      <c r="K178" s="83"/>
    </row>
    <row r="179" spans="8:11" s="1" customFormat="1" x14ac:dyDescent="0.25">
      <c r="H179" s="83"/>
      <c r="I179" s="83"/>
      <c r="J179" s="83"/>
      <c r="K179" s="83"/>
    </row>
    <row r="180" spans="8:11" s="1" customFormat="1" x14ac:dyDescent="0.25">
      <c r="H180" s="83"/>
      <c r="I180" s="83"/>
      <c r="J180" s="83"/>
      <c r="K180" s="83"/>
    </row>
    <row r="181" spans="8:11" s="1" customFormat="1" x14ac:dyDescent="0.25">
      <c r="H181" s="83"/>
      <c r="I181" s="83"/>
      <c r="J181" s="83"/>
      <c r="K181" s="83"/>
    </row>
    <row r="182" spans="8:11" s="1" customFormat="1" x14ac:dyDescent="0.25">
      <c r="H182" s="83"/>
      <c r="I182" s="83"/>
      <c r="J182" s="83"/>
      <c r="K182" s="83"/>
    </row>
    <row r="183" spans="8:11" s="1" customFormat="1" x14ac:dyDescent="0.25">
      <c r="H183" s="83"/>
      <c r="I183" s="83"/>
      <c r="J183" s="83"/>
      <c r="K183" s="83"/>
    </row>
    <row r="184" spans="8:11" s="1" customFormat="1" x14ac:dyDescent="0.25">
      <c r="H184" s="83"/>
      <c r="I184" s="83"/>
      <c r="J184" s="83"/>
      <c r="K184" s="83"/>
    </row>
    <row r="185" spans="8:11" s="1" customFormat="1" x14ac:dyDescent="0.25">
      <c r="H185" s="83"/>
      <c r="I185" s="83"/>
      <c r="J185" s="83"/>
      <c r="K185" s="83"/>
    </row>
    <row r="186" spans="8:11" s="1" customFormat="1" x14ac:dyDescent="0.25">
      <c r="H186" s="83"/>
      <c r="I186" s="83"/>
      <c r="J186" s="83"/>
      <c r="K186" s="83"/>
    </row>
    <row r="187" spans="8:11" s="1" customFormat="1" x14ac:dyDescent="0.25">
      <c r="H187" s="83"/>
      <c r="I187" s="83"/>
      <c r="J187" s="83"/>
      <c r="K187" s="83"/>
    </row>
    <row r="188" spans="8:11" s="1" customFormat="1" x14ac:dyDescent="0.25">
      <c r="H188" s="83"/>
      <c r="I188" s="83"/>
      <c r="J188" s="83"/>
      <c r="K188" s="83"/>
    </row>
    <row r="189" spans="8:11" s="1" customFormat="1" x14ac:dyDescent="0.25">
      <c r="H189" s="83"/>
      <c r="I189" s="83"/>
      <c r="J189" s="83"/>
      <c r="K189" s="83"/>
    </row>
    <row r="190" spans="8:11" s="1" customFormat="1" x14ac:dyDescent="0.25">
      <c r="H190" s="83"/>
      <c r="I190" s="83"/>
      <c r="J190" s="83"/>
      <c r="K190" s="83"/>
    </row>
    <row r="191" spans="8:11" s="1" customFormat="1" x14ac:dyDescent="0.25">
      <c r="H191" s="83"/>
      <c r="I191" s="83"/>
      <c r="J191" s="83"/>
      <c r="K191" s="83"/>
    </row>
    <row r="192" spans="8:11" s="1" customFormat="1" x14ac:dyDescent="0.25">
      <c r="H192" s="83"/>
      <c r="I192" s="83"/>
      <c r="J192" s="83"/>
      <c r="K192" s="83"/>
    </row>
    <row r="193" spans="8:11" s="1" customFormat="1" x14ac:dyDescent="0.25">
      <c r="H193" s="83"/>
      <c r="I193" s="83"/>
      <c r="J193" s="83"/>
      <c r="K193" s="83"/>
    </row>
    <row r="194" spans="8:11" s="1" customFormat="1" x14ac:dyDescent="0.25">
      <c r="H194" s="83"/>
      <c r="I194" s="83"/>
      <c r="J194" s="83"/>
      <c r="K194" s="83"/>
    </row>
    <row r="195" spans="8:11" s="1" customFormat="1" x14ac:dyDescent="0.25">
      <c r="H195" s="83"/>
      <c r="I195" s="83"/>
      <c r="J195" s="83"/>
      <c r="K195" s="83"/>
    </row>
    <row r="196" spans="8:11" s="1" customFormat="1" x14ac:dyDescent="0.25">
      <c r="H196" s="83"/>
      <c r="I196" s="83"/>
      <c r="J196" s="83"/>
      <c r="K196" s="83"/>
    </row>
    <row r="197" spans="8:11" s="1" customFormat="1" x14ac:dyDescent="0.25">
      <c r="H197" s="83"/>
      <c r="I197" s="83"/>
      <c r="J197" s="83"/>
      <c r="K197" s="83"/>
    </row>
    <row r="198" spans="8:11" s="1" customFormat="1" x14ac:dyDescent="0.25">
      <c r="H198" s="83"/>
      <c r="I198" s="83"/>
      <c r="J198" s="83"/>
      <c r="K198" s="83"/>
    </row>
    <row r="199" spans="8:11" s="1" customFormat="1" x14ac:dyDescent="0.25">
      <c r="H199" s="83"/>
      <c r="I199" s="83"/>
      <c r="J199" s="83"/>
      <c r="K199" s="83"/>
    </row>
    <row r="200" spans="8:11" s="1" customFormat="1" x14ac:dyDescent="0.25">
      <c r="H200" s="83"/>
      <c r="I200" s="83"/>
      <c r="J200" s="83"/>
      <c r="K200" s="83"/>
    </row>
    <row r="201" spans="8:11" s="1" customFormat="1" x14ac:dyDescent="0.25">
      <c r="H201" s="83"/>
      <c r="I201" s="83"/>
      <c r="J201" s="83"/>
      <c r="K201" s="83"/>
    </row>
    <row r="202" spans="8:11" s="1" customFormat="1" x14ac:dyDescent="0.25">
      <c r="H202" s="83"/>
      <c r="I202" s="83"/>
      <c r="J202" s="83"/>
      <c r="K202" s="83"/>
    </row>
    <row r="203" spans="8:11" s="1" customFormat="1" x14ac:dyDescent="0.25">
      <c r="H203" s="83"/>
      <c r="I203" s="83"/>
      <c r="J203" s="83"/>
      <c r="K203" s="83"/>
    </row>
    <row r="204" spans="8:11" s="1" customFormat="1" x14ac:dyDescent="0.25">
      <c r="H204" s="83"/>
      <c r="I204" s="83"/>
      <c r="J204" s="83"/>
      <c r="K204" s="83"/>
    </row>
    <row r="205" spans="8:11" s="1" customFormat="1" x14ac:dyDescent="0.25">
      <c r="H205" s="83"/>
      <c r="I205" s="83"/>
      <c r="J205" s="83"/>
      <c r="K205" s="83"/>
    </row>
    <row r="206" spans="8:11" s="1" customFormat="1" x14ac:dyDescent="0.25">
      <c r="H206" s="83"/>
      <c r="I206" s="83"/>
      <c r="J206" s="83"/>
      <c r="K206" s="83"/>
    </row>
    <row r="207" spans="8:11" s="1" customFormat="1" x14ac:dyDescent="0.25">
      <c r="H207" s="83"/>
      <c r="I207" s="83"/>
      <c r="J207" s="83"/>
      <c r="K207" s="83"/>
    </row>
    <row r="208" spans="8:11" s="1" customFormat="1" x14ac:dyDescent="0.25">
      <c r="H208" s="83"/>
      <c r="I208" s="83"/>
      <c r="J208" s="83"/>
      <c r="K208" s="83"/>
    </row>
    <row r="209" spans="8:11" s="1" customFormat="1" x14ac:dyDescent="0.25">
      <c r="H209" s="83"/>
      <c r="I209" s="83"/>
      <c r="J209" s="83"/>
      <c r="K209" s="83"/>
    </row>
    <row r="210" spans="8:11" s="1" customFormat="1" x14ac:dyDescent="0.25">
      <c r="H210" s="83"/>
      <c r="I210" s="83"/>
      <c r="J210" s="83"/>
      <c r="K210" s="83"/>
    </row>
    <row r="211" spans="8:11" s="1" customFormat="1" x14ac:dyDescent="0.25">
      <c r="H211" s="83"/>
      <c r="I211" s="83"/>
      <c r="J211" s="83"/>
      <c r="K211" s="83"/>
    </row>
    <row r="212" spans="8:11" s="1" customFormat="1" x14ac:dyDescent="0.25">
      <c r="H212" s="83"/>
      <c r="I212" s="83"/>
      <c r="J212" s="83"/>
      <c r="K212" s="83"/>
    </row>
    <row r="213" spans="8:11" s="1" customFormat="1" x14ac:dyDescent="0.25">
      <c r="H213" s="83"/>
      <c r="I213" s="83"/>
      <c r="J213" s="83"/>
      <c r="K213" s="83"/>
    </row>
    <row r="214" spans="8:11" s="1" customFormat="1" x14ac:dyDescent="0.25">
      <c r="H214" s="83"/>
      <c r="I214" s="83"/>
      <c r="J214" s="83"/>
      <c r="K214" s="83"/>
    </row>
    <row r="215" spans="8:11" s="1" customFormat="1" x14ac:dyDescent="0.25">
      <c r="H215" s="83"/>
      <c r="I215" s="83"/>
      <c r="J215" s="83"/>
      <c r="K215" s="83"/>
    </row>
    <row r="216" spans="8:11" s="1" customFormat="1" x14ac:dyDescent="0.25">
      <c r="H216" s="83"/>
      <c r="I216" s="83"/>
      <c r="J216" s="83"/>
      <c r="K216" s="83"/>
    </row>
    <row r="217" spans="8:11" s="1" customFormat="1" x14ac:dyDescent="0.25">
      <c r="H217" s="83"/>
      <c r="I217" s="83"/>
      <c r="J217" s="83"/>
      <c r="K217" s="83"/>
    </row>
    <row r="218" spans="8:11" s="1" customFormat="1" x14ac:dyDescent="0.25">
      <c r="H218" s="83"/>
      <c r="I218" s="83"/>
      <c r="J218" s="83"/>
      <c r="K218" s="83"/>
    </row>
    <row r="219" spans="8:11" s="1" customFormat="1" x14ac:dyDescent="0.25">
      <c r="H219" s="83"/>
      <c r="I219" s="83"/>
      <c r="J219" s="83"/>
      <c r="K219" s="83"/>
    </row>
    <row r="220" spans="8:11" s="1" customFormat="1" x14ac:dyDescent="0.25">
      <c r="H220" s="83"/>
      <c r="I220" s="83"/>
      <c r="J220" s="83"/>
      <c r="K220" s="83"/>
    </row>
    <row r="221" spans="8:11" s="1" customFormat="1" x14ac:dyDescent="0.25">
      <c r="H221" s="83"/>
      <c r="I221" s="83"/>
      <c r="J221" s="83"/>
      <c r="K221" s="83"/>
    </row>
    <row r="222" spans="8:11" s="1" customFormat="1" x14ac:dyDescent="0.25">
      <c r="H222" s="83"/>
      <c r="I222" s="83"/>
      <c r="J222" s="83"/>
      <c r="K222" s="83"/>
    </row>
    <row r="223" spans="8:11" s="1" customFormat="1" x14ac:dyDescent="0.25">
      <c r="H223" s="83"/>
      <c r="I223" s="83"/>
      <c r="J223" s="83"/>
      <c r="K223" s="83"/>
    </row>
    <row r="224" spans="8:11" s="1" customFormat="1" x14ac:dyDescent="0.25">
      <c r="H224" s="83"/>
      <c r="I224" s="83"/>
      <c r="J224" s="83"/>
      <c r="K224" s="83"/>
    </row>
    <row r="225" spans="2:11" s="1" customFormat="1" x14ac:dyDescent="0.25">
      <c r="H225" s="83"/>
      <c r="I225" s="83"/>
      <c r="J225" s="83"/>
      <c r="K225" s="83"/>
    </row>
    <row r="226" spans="2:11" s="1" customFormat="1" x14ac:dyDescent="0.25">
      <c r="H226" s="83"/>
      <c r="I226" s="83"/>
      <c r="J226" s="83"/>
      <c r="K226" s="83"/>
    </row>
    <row r="227" spans="2:11" s="1" customFormat="1" x14ac:dyDescent="0.25">
      <c r="H227" s="83"/>
      <c r="I227" s="83"/>
      <c r="J227" s="83"/>
      <c r="K227" s="83"/>
    </row>
    <row r="228" spans="2:11" s="1" customFormat="1" x14ac:dyDescent="0.25">
      <c r="H228" s="83"/>
      <c r="I228" s="83"/>
      <c r="J228" s="83"/>
      <c r="K228" s="83"/>
    </row>
    <row r="229" spans="2:11" s="1" customFormat="1" x14ac:dyDescent="0.25">
      <c r="H229" s="83"/>
      <c r="I229" s="83"/>
      <c r="J229" s="83"/>
      <c r="K229" s="83"/>
    </row>
    <row r="230" spans="2:11" s="1" customFormat="1" x14ac:dyDescent="0.25">
      <c r="H230" s="83"/>
      <c r="I230" s="83"/>
      <c r="J230" s="83"/>
      <c r="K230" s="83"/>
    </row>
    <row r="231" spans="2:11" s="1" customFormat="1" x14ac:dyDescent="0.25">
      <c r="H231" s="83"/>
      <c r="I231" s="83"/>
      <c r="J231" s="83"/>
      <c r="K231" s="83"/>
    </row>
    <row r="232" spans="2:11" s="1" customFormat="1" x14ac:dyDescent="0.25">
      <c r="B232" s="80"/>
      <c r="C232" s="80"/>
      <c r="D232" s="80"/>
      <c r="E232" s="80"/>
      <c r="F232" s="80"/>
      <c r="H232" s="83"/>
      <c r="I232" s="83"/>
      <c r="J232" s="83"/>
      <c r="K232" s="83"/>
    </row>
    <row r="233" spans="2:11" s="1" customFormat="1" x14ac:dyDescent="0.25">
      <c r="B233" s="80"/>
      <c r="C233" s="80"/>
      <c r="D233" s="80"/>
      <c r="E233" s="80"/>
      <c r="F233" s="80"/>
      <c r="H233" s="83"/>
      <c r="I233" s="83"/>
      <c r="J233" s="83"/>
      <c r="K233" s="83"/>
    </row>
    <row r="234" spans="2:11" s="1" customFormat="1" x14ac:dyDescent="0.25">
      <c r="B234" s="80"/>
      <c r="C234" s="80"/>
      <c r="D234" s="80"/>
      <c r="E234" s="80"/>
      <c r="F234" s="80"/>
      <c r="H234" s="83"/>
      <c r="I234" s="83"/>
      <c r="J234" s="83"/>
      <c r="K234" s="83"/>
    </row>
    <row r="235" spans="2:11" s="1" customFormat="1" x14ac:dyDescent="0.25">
      <c r="B235" s="80"/>
      <c r="C235" s="80"/>
      <c r="D235" s="80"/>
      <c r="E235" s="80"/>
      <c r="F235" s="80"/>
      <c r="H235" s="83"/>
      <c r="I235" s="83"/>
      <c r="J235" s="83"/>
      <c r="K235" s="83"/>
    </row>
    <row r="236" spans="2:11" s="1" customFormat="1" x14ac:dyDescent="0.25">
      <c r="B236" s="80"/>
      <c r="C236" s="80"/>
      <c r="D236" s="80"/>
      <c r="E236" s="80"/>
      <c r="F236" s="80"/>
      <c r="H236" s="83"/>
      <c r="I236" s="83"/>
      <c r="J236" s="83"/>
      <c r="K236" s="83"/>
    </row>
    <row r="237" spans="2:11" s="1" customFormat="1" x14ac:dyDescent="0.25">
      <c r="B237" s="80"/>
      <c r="C237" s="80"/>
      <c r="D237" s="80"/>
      <c r="E237" s="80"/>
      <c r="F237" s="80"/>
      <c r="H237" s="83"/>
      <c r="I237" s="83"/>
      <c r="J237" s="83"/>
      <c r="K237" s="83"/>
    </row>
    <row r="238" spans="2:11" s="1" customFormat="1" x14ac:dyDescent="0.25">
      <c r="B238" s="80"/>
      <c r="C238" s="80"/>
      <c r="D238" s="80"/>
      <c r="E238" s="80"/>
      <c r="F238" s="80"/>
      <c r="H238" s="83"/>
      <c r="I238" s="83"/>
      <c r="J238" s="83"/>
      <c r="K238" s="83"/>
    </row>
    <row r="239" spans="2:11" s="1" customFormat="1" x14ac:dyDescent="0.25">
      <c r="B239" s="80"/>
      <c r="C239" s="80"/>
      <c r="D239" s="80"/>
      <c r="E239" s="80"/>
      <c r="F239" s="80"/>
      <c r="H239" s="83"/>
      <c r="I239" s="83"/>
      <c r="J239" s="83"/>
      <c r="K239" s="83"/>
    </row>
    <row r="240" spans="2:11" s="1" customFormat="1" x14ac:dyDescent="0.25">
      <c r="B240" s="80"/>
      <c r="C240" s="80"/>
      <c r="D240" s="80"/>
      <c r="E240" s="80"/>
      <c r="F240" s="80"/>
      <c r="H240" s="83"/>
      <c r="I240" s="83"/>
      <c r="J240" s="83"/>
      <c r="K240" s="83"/>
    </row>
    <row r="241" spans="2:11" s="1" customFormat="1" x14ac:dyDescent="0.25">
      <c r="B241" s="80"/>
      <c r="C241" s="80"/>
      <c r="D241" s="80"/>
      <c r="E241" s="80"/>
      <c r="F241" s="80"/>
      <c r="H241" s="83"/>
      <c r="I241" s="83"/>
      <c r="J241" s="83"/>
      <c r="K241" s="83"/>
    </row>
    <row r="242" spans="2:11" s="1" customFormat="1" x14ac:dyDescent="0.25">
      <c r="B242" s="80"/>
      <c r="C242" s="80"/>
      <c r="D242" s="80"/>
      <c r="E242" s="80"/>
      <c r="F242" s="80"/>
      <c r="H242" s="83"/>
      <c r="I242" s="83"/>
      <c r="J242" s="83"/>
      <c r="K242" s="83"/>
    </row>
    <row r="243" spans="2:11" s="1" customFormat="1" x14ac:dyDescent="0.25">
      <c r="B243" s="80"/>
      <c r="C243" s="80"/>
      <c r="D243" s="80"/>
      <c r="E243" s="80"/>
      <c r="F243" s="80"/>
      <c r="H243" s="83"/>
      <c r="I243" s="83"/>
      <c r="J243" s="83"/>
      <c r="K243" s="83"/>
    </row>
    <row r="244" spans="2:11" s="1" customFormat="1" x14ac:dyDescent="0.25">
      <c r="B244" s="80"/>
      <c r="C244" s="80"/>
      <c r="D244" s="80"/>
      <c r="E244" s="80"/>
      <c r="F244" s="80"/>
      <c r="H244" s="83"/>
      <c r="I244" s="83"/>
      <c r="J244" s="83"/>
      <c r="K244" s="83"/>
    </row>
    <row r="245" spans="2:11" s="1" customFormat="1" x14ac:dyDescent="0.25">
      <c r="B245" s="80"/>
      <c r="C245" s="80"/>
      <c r="D245" s="80"/>
      <c r="E245" s="80"/>
      <c r="F245" s="80"/>
      <c r="H245" s="83"/>
      <c r="I245" s="83"/>
      <c r="J245" s="83"/>
      <c r="K245" s="83"/>
    </row>
    <row r="246" spans="2:11" s="1" customFormat="1" x14ac:dyDescent="0.25">
      <c r="B246" s="80"/>
      <c r="C246" s="80"/>
      <c r="D246" s="80"/>
      <c r="E246" s="80"/>
      <c r="F246" s="80"/>
      <c r="H246" s="83"/>
      <c r="I246" s="83"/>
      <c r="J246" s="83"/>
      <c r="K246" s="83"/>
    </row>
    <row r="247" spans="2:11" s="1" customFormat="1" x14ac:dyDescent="0.25">
      <c r="B247" s="80"/>
      <c r="C247" s="80"/>
      <c r="D247" s="80"/>
      <c r="E247" s="80"/>
      <c r="F247" s="80"/>
      <c r="H247" s="83"/>
      <c r="I247" s="83"/>
      <c r="J247" s="83"/>
      <c r="K247" s="83"/>
    </row>
    <row r="248" spans="2:11" s="1" customFormat="1" x14ac:dyDescent="0.25">
      <c r="B248" s="80"/>
      <c r="C248" s="80"/>
      <c r="D248" s="80"/>
      <c r="E248" s="80"/>
      <c r="F248" s="80"/>
      <c r="H248" s="83"/>
      <c r="I248" s="83"/>
      <c r="J248" s="83"/>
      <c r="K248" s="83"/>
    </row>
    <row r="249" spans="2:11" s="1" customFormat="1" x14ac:dyDescent="0.25">
      <c r="B249" s="80"/>
      <c r="C249" s="80"/>
      <c r="D249" s="80"/>
      <c r="E249" s="80"/>
      <c r="F249" s="80"/>
      <c r="H249" s="83"/>
      <c r="I249" s="83"/>
      <c r="J249" s="83"/>
      <c r="K249" s="83"/>
    </row>
    <row r="250" spans="2:11" s="1" customFormat="1" x14ac:dyDescent="0.25">
      <c r="B250" s="80"/>
      <c r="C250" s="80"/>
      <c r="D250" s="80"/>
      <c r="E250" s="80"/>
      <c r="F250" s="80"/>
      <c r="H250" s="83"/>
      <c r="I250" s="83"/>
      <c r="J250" s="83"/>
      <c r="K250" s="83"/>
    </row>
    <row r="251" spans="2:11" s="1" customFormat="1" x14ac:dyDescent="0.25">
      <c r="B251" s="80"/>
      <c r="C251" s="80"/>
      <c r="D251" s="80"/>
      <c r="E251" s="80"/>
      <c r="F251" s="80"/>
      <c r="H251" s="83"/>
      <c r="I251" s="83"/>
      <c r="J251" s="83"/>
      <c r="K251" s="83"/>
    </row>
    <row r="252" spans="2:11" s="1" customFormat="1" x14ac:dyDescent="0.25">
      <c r="B252" s="80"/>
      <c r="C252" s="80"/>
      <c r="D252" s="80"/>
      <c r="E252" s="80"/>
      <c r="F252" s="80"/>
      <c r="H252" s="83"/>
      <c r="I252" s="83"/>
      <c r="J252" s="83"/>
      <c r="K252" s="83"/>
    </row>
    <row r="253" spans="2:11" s="1" customFormat="1" x14ac:dyDescent="0.25">
      <c r="B253" s="80"/>
      <c r="C253" s="80"/>
      <c r="D253" s="80"/>
      <c r="E253" s="80"/>
      <c r="F253" s="80"/>
      <c r="H253" s="83"/>
      <c r="I253" s="83"/>
      <c r="J253" s="83"/>
      <c r="K253" s="83"/>
    </row>
    <row r="254" spans="2:11" s="1" customFormat="1" x14ac:dyDescent="0.25">
      <c r="B254" s="80"/>
      <c r="C254" s="80"/>
      <c r="D254" s="80"/>
      <c r="E254" s="80"/>
      <c r="F254" s="80"/>
      <c r="H254" s="83"/>
      <c r="I254" s="83"/>
      <c r="J254" s="83"/>
      <c r="K254" s="83"/>
    </row>
    <row r="255" spans="2:11" s="1" customFormat="1" x14ac:dyDescent="0.25">
      <c r="B255" s="80"/>
      <c r="C255" s="80"/>
      <c r="D255" s="80"/>
      <c r="E255" s="80"/>
      <c r="F255" s="80"/>
      <c r="H255" s="83"/>
      <c r="I255" s="83"/>
      <c r="J255" s="83"/>
      <c r="K255" s="83"/>
    </row>
    <row r="256" spans="2:11" s="1" customFormat="1" x14ac:dyDescent="0.25">
      <c r="B256" s="80"/>
      <c r="C256" s="80"/>
      <c r="D256" s="80"/>
      <c r="E256" s="80"/>
      <c r="F256" s="80"/>
      <c r="H256" s="83"/>
      <c r="I256" s="83"/>
      <c r="J256" s="83"/>
      <c r="K256" s="83"/>
    </row>
    <row r="257" spans="2:41" s="1" customFormat="1" x14ac:dyDescent="0.25">
      <c r="B257" s="80"/>
      <c r="C257" s="80"/>
      <c r="D257" s="80"/>
      <c r="E257" s="80"/>
      <c r="F257" s="80"/>
      <c r="H257" s="83"/>
      <c r="I257" s="83"/>
      <c r="J257" s="83"/>
      <c r="K257" s="83"/>
    </row>
    <row r="258" spans="2:41" s="1" customFormat="1" x14ac:dyDescent="0.25">
      <c r="B258" s="80"/>
      <c r="C258" s="80"/>
      <c r="D258" s="80"/>
      <c r="E258" s="80"/>
      <c r="F258" s="80"/>
      <c r="H258" s="83"/>
      <c r="I258" s="83"/>
      <c r="J258" s="83"/>
      <c r="K258" s="83"/>
    </row>
    <row r="259" spans="2:41" s="1" customFormat="1" x14ac:dyDescent="0.25">
      <c r="B259" s="80"/>
      <c r="C259" s="80"/>
      <c r="D259" s="80"/>
      <c r="E259" s="80"/>
      <c r="F259" s="80"/>
      <c r="H259" s="83"/>
      <c r="I259" s="83"/>
      <c r="J259" s="83"/>
      <c r="K259" s="83"/>
    </row>
    <row r="260" spans="2:41" s="1" customFormat="1" x14ac:dyDescent="0.25">
      <c r="B260" s="80"/>
      <c r="C260" s="80"/>
      <c r="D260" s="80"/>
      <c r="E260" s="80"/>
      <c r="F260" s="80"/>
      <c r="H260" s="83"/>
      <c r="I260" s="83"/>
      <c r="J260" s="83"/>
      <c r="K260" s="83"/>
    </row>
    <row r="261" spans="2:41" s="1" customFormat="1" x14ac:dyDescent="0.25">
      <c r="B261" s="80"/>
      <c r="C261" s="80"/>
      <c r="D261" s="80"/>
      <c r="E261" s="80"/>
      <c r="F261" s="80"/>
      <c r="H261" s="83"/>
      <c r="I261" s="83"/>
      <c r="J261" s="83"/>
      <c r="K261" s="83"/>
    </row>
    <row r="262" spans="2:41" s="1" customFormat="1" x14ac:dyDescent="0.25">
      <c r="B262" s="80"/>
      <c r="C262" s="80"/>
      <c r="D262" s="80"/>
      <c r="E262" s="80"/>
      <c r="F262" s="80"/>
      <c r="H262" s="83"/>
      <c r="I262" s="83"/>
      <c r="J262" s="83"/>
      <c r="K262" s="83"/>
    </row>
    <row r="263" spans="2:41" s="1" customFormat="1" x14ac:dyDescent="0.25">
      <c r="B263" s="80"/>
      <c r="C263" s="80"/>
      <c r="D263" s="80"/>
      <c r="E263" s="80"/>
      <c r="F263" s="80"/>
      <c r="H263" s="83"/>
      <c r="I263" s="83"/>
      <c r="J263" s="83"/>
      <c r="K263" s="83"/>
    </row>
    <row r="264" spans="2:41" x14ac:dyDescent="0.25">
      <c r="H264" s="83"/>
      <c r="I264" s="83"/>
      <c r="J264" s="83"/>
      <c r="K264" s="83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</row>
    <row r="265" spans="2:41" x14ac:dyDescent="0.25">
      <c r="H265" s="83"/>
      <c r="I265" s="83"/>
      <c r="J265" s="83"/>
      <c r="K265" s="83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</row>
    <row r="266" spans="2:41" x14ac:dyDescent="0.25">
      <c r="H266" s="83"/>
      <c r="I266" s="83"/>
      <c r="J266" s="83"/>
      <c r="K266" s="83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</row>
    <row r="267" spans="2:41" x14ac:dyDescent="0.25">
      <c r="H267" s="83"/>
      <c r="I267" s="83"/>
      <c r="J267" s="83"/>
      <c r="K267" s="83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</row>
    <row r="268" spans="2:41" x14ac:dyDescent="0.25">
      <c r="H268" s="83"/>
      <c r="I268" s="83"/>
      <c r="J268" s="83"/>
      <c r="K268" s="83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</row>
    <row r="269" spans="2:41" x14ac:dyDescent="0.25">
      <c r="H269" s="83"/>
      <c r="I269" s="83"/>
      <c r="J269" s="83"/>
      <c r="K269" s="83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</row>
    <row r="270" spans="2:41" x14ac:dyDescent="0.25">
      <c r="H270" s="83"/>
      <c r="I270" s="83"/>
      <c r="J270" s="83"/>
      <c r="K270" s="83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</row>
    <row r="271" spans="2:41" x14ac:dyDescent="0.25">
      <c r="H271" s="83"/>
      <c r="I271" s="83"/>
      <c r="J271" s="83"/>
      <c r="K271" s="83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</row>
    <row r="272" spans="2:41" x14ac:dyDescent="0.25">
      <c r="H272" s="83"/>
      <c r="I272" s="83"/>
      <c r="J272" s="83"/>
      <c r="K272" s="83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</row>
    <row r="273" spans="8:41" x14ac:dyDescent="0.25">
      <c r="H273" s="83"/>
      <c r="I273" s="83"/>
      <c r="J273" s="83"/>
      <c r="K273" s="83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</row>
    <row r="274" spans="8:41" x14ac:dyDescent="0.25">
      <c r="H274" s="83"/>
      <c r="I274" s="83"/>
      <c r="J274" s="83"/>
      <c r="K274" s="83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</row>
    <row r="275" spans="8:41" x14ac:dyDescent="0.25">
      <c r="H275" s="83"/>
      <c r="I275" s="83"/>
      <c r="J275" s="83"/>
      <c r="K275" s="83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</row>
    <row r="276" spans="8:41" x14ac:dyDescent="0.25">
      <c r="H276" s="83"/>
      <c r="I276" s="83"/>
      <c r="J276" s="83"/>
      <c r="K276" s="83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</row>
    <row r="277" spans="8:41" x14ac:dyDescent="0.25">
      <c r="H277" s="83"/>
      <c r="I277" s="83"/>
      <c r="J277" s="83"/>
      <c r="K277" s="83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</row>
    <row r="278" spans="8:41" x14ac:dyDescent="0.25">
      <c r="H278" s="83"/>
      <c r="I278" s="83"/>
      <c r="J278" s="83"/>
      <c r="K278" s="83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</row>
    <row r="279" spans="8:41" x14ac:dyDescent="0.25">
      <c r="H279" s="83"/>
      <c r="I279" s="83"/>
      <c r="J279" s="83"/>
      <c r="K279" s="83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</row>
    <row r="280" spans="8:41" x14ac:dyDescent="0.25">
      <c r="H280" s="83"/>
      <c r="I280" s="83"/>
      <c r="J280" s="83"/>
      <c r="K280" s="83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</row>
    <row r="281" spans="8:41" x14ac:dyDescent="0.25">
      <c r="H281" s="83"/>
      <c r="I281" s="83"/>
      <c r="J281" s="83"/>
      <c r="K281" s="83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</row>
    <row r="282" spans="8:41" x14ac:dyDescent="0.25">
      <c r="H282" s="83"/>
      <c r="I282" s="83"/>
      <c r="J282" s="83"/>
      <c r="K282" s="83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</row>
    <row r="283" spans="8:41" x14ac:dyDescent="0.25">
      <c r="H283" s="83"/>
      <c r="I283" s="83"/>
      <c r="J283" s="83"/>
      <c r="K283" s="83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</row>
    <row r="284" spans="8:41" x14ac:dyDescent="0.25">
      <c r="H284" s="83"/>
      <c r="I284" s="83"/>
      <c r="J284" s="83"/>
      <c r="K284" s="83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</row>
    <row r="285" spans="8:41" x14ac:dyDescent="0.25">
      <c r="H285" s="83"/>
      <c r="I285" s="83"/>
      <c r="J285" s="83"/>
      <c r="K285" s="83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</row>
    <row r="286" spans="8:41" x14ac:dyDescent="0.25">
      <c r="H286" s="83"/>
      <c r="I286" s="83"/>
      <c r="J286" s="83"/>
      <c r="K286" s="83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</row>
    <row r="287" spans="8:41" x14ac:dyDescent="0.25">
      <c r="H287" s="83"/>
      <c r="I287" s="83"/>
      <c r="J287" s="83"/>
      <c r="K287" s="83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</row>
    <row r="288" spans="8:41" x14ac:dyDescent="0.25">
      <c r="H288" s="83"/>
      <c r="I288" s="83"/>
      <c r="J288" s="83"/>
      <c r="K288" s="83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</row>
    <row r="289" spans="8:41" x14ac:dyDescent="0.25">
      <c r="H289" s="83"/>
      <c r="I289" s="83"/>
      <c r="J289" s="83"/>
      <c r="K289" s="83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</row>
    <row r="290" spans="8:41" x14ac:dyDescent="0.25">
      <c r="H290" s="83"/>
      <c r="I290" s="83"/>
      <c r="J290" s="83"/>
      <c r="K290" s="83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</row>
    <row r="291" spans="8:41" x14ac:dyDescent="0.25">
      <c r="H291" s="83"/>
      <c r="I291" s="83"/>
      <c r="J291" s="83"/>
      <c r="K291" s="83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</row>
    <row r="292" spans="8:41" x14ac:dyDescent="0.25">
      <c r="H292" s="83"/>
      <c r="I292" s="83"/>
      <c r="J292" s="83"/>
      <c r="K292" s="83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</row>
    <row r="293" spans="8:41" x14ac:dyDescent="0.25">
      <c r="H293" s="83"/>
      <c r="I293" s="83"/>
      <c r="J293" s="83"/>
      <c r="K293" s="83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</row>
    <row r="294" spans="8:41" x14ac:dyDescent="0.25">
      <c r="H294" s="83"/>
      <c r="I294" s="83"/>
      <c r="J294" s="83"/>
      <c r="K294" s="83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</row>
    <row r="295" spans="8:41" x14ac:dyDescent="0.25">
      <c r="H295" s="83"/>
      <c r="I295" s="83"/>
      <c r="J295" s="83"/>
      <c r="K295" s="83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</row>
    <row r="296" spans="8:41" x14ac:dyDescent="0.25">
      <c r="H296" s="83"/>
      <c r="I296" s="83"/>
      <c r="J296" s="83"/>
      <c r="K296" s="83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</row>
    <row r="297" spans="8:41" x14ac:dyDescent="0.25">
      <c r="H297" s="83"/>
      <c r="I297" s="83"/>
      <c r="J297" s="83"/>
      <c r="K297" s="83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</row>
    <row r="298" spans="8:41" x14ac:dyDescent="0.25">
      <c r="H298" s="83"/>
      <c r="I298" s="83"/>
      <c r="J298" s="83"/>
      <c r="K298" s="83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</row>
    <row r="299" spans="8:41" x14ac:dyDescent="0.25">
      <c r="H299" s="83"/>
      <c r="I299" s="83"/>
      <c r="J299" s="83"/>
      <c r="K299" s="83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</row>
    <row r="300" spans="8:41" x14ac:dyDescent="0.25">
      <c r="H300" s="83"/>
      <c r="I300" s="83"/>
      <c r="J300" s="83"/>
      <c r="K300" s="83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</row>
    <row r="301" spans="8:41" x14ac:dyDescent="0.25">
      <c r="H301" s="83"/>
      <c r="I301" s="83"/>
      <c r="J301" s="83"/>
      <c r="K301" s="83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</row>
    <row r="302" spans="8:41" x14ac:dyDescent="0.25">
      <c r="H302" s="83"/>
      <c r="I302" s="83"/>
      <c r="J302" s="83"/>
      <c r="K302" s="83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</row>
    <row r="303" spans="8:41" x14ac:dyDescent="0.25">
      <c r="H303" s="83"/>
      <c r="I303" s="83"/>
      <c r="J303" s="83"/>
      <c r="K303" s="83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</row>
    <row r="304" spans="8:41" x14ac:dyDescent="0.25">
      <c r="H304" s="83"/>
      <c r="I304" s="83"/>
      <c r="J304" s="83"/>
      <c r="K304" s="83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</row>
    <row r="305" spans="8:41" x14ac:dyDescent="0.25">
      <c r="H305" s="83"/>
      <c r="I305" s="83"/>
      <c r="J305" s="83"/>
      <c r="K305" s="83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</row>
    <row r="306" spans="8:41" x14ac:dyDescent="0.25">
      <c r="H306" s="83"/>
      <c r="I306" s="83"/>
      <c r="J306" s="83"/>
      <c r="K306" s="83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</row>
    <row r="307" spans="8:41" x14ac:dyDescent="0.25">
      <c r="H307" s="83"/>
      <c r="I307" s="83"/>
      <c r="J307" s="83"/>
      <c r="K307" s="83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</row>
    <row r="308" spans="8:41" x14ac:dyDescent="0.25">
      <c r="H308" s="83"/>
      <c r="I308" s="83"/>
      <c r="J308" s="83"/>
      <c r="K308" s="83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</row>
    <row r="309" spans="8:41" x14ac:dyDescent="0.25">
      <c r="H309" s="83"/>
      <c r="I309" s="83"/>
      <c r="J309" s="83"/>
      <c r="K309" s="83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</row>
    <row r="310" spans="8:41" x14ac:dyDescent="0.25">
      <c r="H310" s="83"/>
      <c r="I310" s="83"/>
      <c r="J310" s="83"/>
      <c r="K310" s="83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</row>
    <row r="311" spans="8:41" x14ac:dyDescent="0.25">
      <c r="H311" s="83"/>
      <c r="I311" s="83"/>
      <c r="J311" s="83"/>
      <c r="K311" s="83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</row>
    <row r="312" spans="8:41" x14ac:dyDescent="0.25">
      <c r="H312" s="83"/>
      <c r="I312" s="83"/>
      <c r="J312" s="83"/>
      <c r="K312" s="83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</row>
    <row r="313" spans="8:41" x14ac:dyDescent="0.25">
      <c r="H313" s="83"/>
      <c r="I313" s="83"/>
      <c r="J313" s="83"/>
      <c r="K313" s="83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</row>
    <row r="314" spans="8:41" x14ac:dyDescent="0.25">
      <c r="H314" s="83"/>
      <c r="I314" s="83"/>
      <c r="J314" s="83"/>
      <c r="K314" s="83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</row>
    <row r="315" spans="8:41" x14ac:dyDescent="0.25">
      <c r="H315" s="83"/>
      <c r="I315" s="83"/>
      <c r="J315" s="83"/>
      <c r="K315" s="83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</row>
    <row r="316" spans="8:41" x14ac:dyDescent="0.25">
      <c r="H316" s="83"/>
      <c r="I316" s="83"/>
      <c r="J316" s="83"/>
      <c r="K316" s="83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</row>
    <row r="317" spans="8:41" x14ac:dyDescent="0.25">
      <c r="H317" s="83"/>
      <c r="I317" s="83"/>
      <c r="J317" s="83"/>
      <c r="K317" s="83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</row>
    <row r="318" spans="8:41" x14ac:dyDescent="0.25">
      <c r="H318" s="83"/>
      <c r="I318" s="83"/>
      <c r="J318" s="83"/>
      <c r="K318" s="83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</row>
    <row r="319" spans="8:41" x14ac:dyDescent="0.25">
      <c r="H319" s="83"/>
      <c r="I319" s="83"/>
      <c r="J319" s="83"/>
      <c r="K319" s="83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</row>
    <row r="320" spans="8:41" x14ac:dyDescent="0.25">
      <c r="H320" s="83"/>
      <c r="I320" s="83"/>
      <c r="J320" s="83"/>
      <c r="K320" s="83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</row>
    <row r="321" spans="8:41" x14ac:dyDescent="0.25">
      <c r="H321" s="83"/>
      <c r="I321" s="83"/>
      <c r="J321" s="83"/>
      <c r="K321" s="83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</row>
    <row r="322" spans="8:41" x14ac:dyDescent="0.25">
      <c r="H322" s="83"/>
      <c r="I322" s="83"/>
      <c r="J322" s="83"/>
      <c r="K322" s="83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</row>
    <row r="323" spans="8:41" x14ac:dyDescent="0.25">
      <c r="H323" s="83"/>
      <c r="I323" s="83"/>
      <c r="J323" s="83"/>
      <c r="K323" s="83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</row>
    <row r="324" spans="8:41" x14ac:dyDescent="0.25">
      <c r="H324" s="83"/>
      <c r="I324" s="83"/>
      <c r="J324" s="83"/>
      <c r="K324" s="83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</row>
    <row r="325" spans="8:41" x14ac:dyDescent="0.25">
      <c r="H325" s="83"/>
      <c r="I325" s="83"/>
      <c r="J325" s="83"/>
      <c r="K325" s="83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</row>
    <row r="326" spans="8:41" x14ac:dyDescent="0.25">
      <c r="H326" s="83"/>
      <c r="I326" s="83"/>
      <c r="J326" s="83"/>
      <c r="K326" s="83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</row>
    <row r="327" spans="8:41" x14ac:dyDescent="0.25">
      <c r="H327" s="83"/>
      <c r="I327" s="83"/>
      <c r="J327" s="83"/>
      <c r="K327" s="83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</row>
    <row r="328" spans="8:41" x14ac:dyDescent="0.25">
      <c r="H328" s="83"/>
      <c r="I328" s="83"/>
      <c r="J328" s="83"/>
      <c r="K328" s="83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</row>
    <row r="329" spans="8:41" x14ac:dyDescent="0.25">
      <c r="H329" s="83"/>
      <c r="I329" s="83"/>
      <c r="J329" s="83"/>
      <c r="K329" s="83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</row>
    <row r="330" spans="8:41" x14ac:dyDescent="0.25">
      <c r="H330" s="83"/>
      <c r="I330" s="83"/>
      <c r="J330" s="83"/>
      <c r="K330" s="83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</row>
    <row r="331" spans="8:41" x14ac:dyDescent="0.25">
      <c r="H331" s="83"/>
      <c r="I331" s="83"/>
      <c r="J331" s="83"/>
      <c r="K331" s="83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</row>
    <row r="332" spans="8:41" x14ac:dyDescent="0.25">
      <c r="H332" s="83"/>
      <c r="I332" s="83"/>
      <c r="J332" s="83"/>
      <c r="K332" s="83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</row>
    <row r="333" spans="8:41" x14ac:dyDescent="0.25">
      <c r="H333" s="83"/>
      <c r="I333" s="83"/>
      <c r="J333" s="83"/>
      <c r="K333" s="83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</row>
    <row r="334" spans="8:41" x14ac:dyDescent="0.25">
      <c r="H334" s="83"/>
      <c r="I334" s="83"/>
      <c r="J334" s="83"/>
      <c r="K334" s="83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</row>
    <row r="335" spans="8:41" x14ac:dyDescent="0.25">
      <c r="H335" s="83"/>
      <c r="I335" s="83"/>
      <c r="J335" s="83"/>
      <c r="K335" s="83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</row>
    <row r="336" spans="8:41" x14ac:dyDescent="0.25">
      <c r="H336" s="83"/>
      <c r="I336" s="83"/>
      <c r="J336" s="83"/>
      <c r="K336" s="83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</row>
    <row r="337" spans="8:41" x14ac:dyDescent="0.25">
      <c r="H337" s="83"/>
      <c r="I337" s="83"/>
      <c r="J337" s="83"/>
      <c r="K337" s="83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</row>
    <row r="338" spans="8:41" x14ac:dyDescent="0.25">
      <c r="H338" s="83"/>
      <c r="I338" s="83"/>
      <c r="J338" s="83"/>
      <c r="K338" s="83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</row>
    <row r="339" spans="8:41" x14ac:dyDescent="0.25">
      <c r="H339" s="83"/>
      <c r="I339" s="83"/>
      <c r="J339" s="83"/>
      <c r="K339" s="83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</row>
    <row r="340" spans="8:41" x14ac:dyDescent="0.25">
      <c r="H340" s="83"/>
      <c r="I340" s="83"/>
      <c r="J340" s="83"/>
      <c r="K340" s="83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</row>
    <row r="341" spans="8:41" x14ac:dyDescent="0.25">
      <c r="H341" s="83"/>
      <c r="I341" s="83"/>
      <c r="J341" s="83"/>
      <c r="K341" s="83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</row>
    <row r="342" spans="8:41" x14ac:dyDescent="0.25">
      <c r="H342" s="83"/>
      <c r="I342" s="83"/>
      <c r="J342" s="83"/>
      <c r="K342" s="83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</row>
    <row r="343" spans="8:41" x14ac:dyDescent="0.25">
      <c r="H343" s="83"/>
      <c r="I343" s="83"/>
      <c r="J343" s="83"/>
      <c r="K343" s="83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</row>
    <row r="344" spans="8:41" x14ac:dyDescent="0.25">
      <c r="H344" s="83"/>
      <c r="I344" s="83"/>
      <c r="J344" s="83"/>
      <c r="K344" s="83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</row>
    <row r="345" spans="8:41" x14ac:dyDescent="0.25">
      <c r="H345" s="83"/>
      <c r="I345" s="83"/>
      <c r="J345" s="83"/>
      <c r="K345" s="83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</row>
    <row r="346" spans="8:41" x14ac:dyDescent="0.25">
      <c r="H346" s="83"/>
      <c r="I346" s="83"/>
      <c r="J346" s="83"/>
      <c r="K346" s="83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</row>
    <row r="347" spans="8:41" x14ac:dyDescent="0.25">
      <c r="H347" s="83"/>
      <c r="I347" s="83"/>
      <c r="J347" s="83"/>
      <c r="K347" s="83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</row>
    <row r="348" spans="8:41" x14ac:dyDescent="0.25">
      <c r="H348" s="83"/>
      <c r="I348" s="83"/>
      <c r="J348" s="83"/>
      <c r="K348" s="83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</row>
    <row r="349" spans="8:41" x14ac:dyDescent="0.25">
      <c r="H349" s="83"/>
      <c r="I349" s="83"/>
      <c r="J349" s="83"/>
      <c r="K349" s="83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</row>
    <row r="350" spans="8:41" x14ac:dyDescent="0.25">
      <c r="H350" s="83"/>
      <c r="I350" s="83"/>
      <c r="J350" s="83"/>
      <c r="K350" s="83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</row>
    <row r="351" spans="8:41" x14ac:dyDescent="0.25">
      <c r="H351" s="83"/>
      <c r="I351" s="83"/>
      <c r="J351" s="83"/>
      <c r="K351" s="83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</row>
    <row r="352" spans="8:41" x14ac:dyDescent="0.25">
      <c r="H352" s="83"/>
      <c r="I352" s="83"/>
      <c r="J352" s="83"/>
      <c r="K352" s="83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</row>
    <row r="353" spans="8:41" x14ac:dyDescent="0.25">
      <c r="H353" s="83"/>
      <c r="I353" s="83"/>
      <c r="J353" s="83"/>
      <c r="K353" s="83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</row>
    <row r="354" spans="8:41" x14ac:dyDescent="0.25">
      <c r="H354" s="83"/>
      <c r="I354" s="83"/>
      <c r="J354" s="83"/>
      <c r="K354" s="83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</row>
    <row r="355" spans="8:41" x14ac:dyDescent="0.25">
      <c r="H355" s="83"/>
      <c r="I355" s="83"/>
      <c r="J355" s="83"/>
      <c r="K355" s="83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</row>
    <row r="356" spans="8:41" x14ac:dyDescent="0.25">
      <c r="H356" s="83"/>
      <c r="I356" s="83"/>
      <c r="J356" s="83"/>
      <c r="K356" s="83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</row>
    <row r="357" spans="8:41" x14ac:dyDescent="0.25">
      <c r="H357" s="83"/>
      <c r="I357" s="83"/>
      <c r="J357" s="83"/>
      <c r="K357" s="83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</row>
    <row r="358" spans="8:41" x14ac:dyDescent="0.25">
      <c r="H358" s="83"/>
      <c r="I358" s="83"/>
      <c r="J358" s="83"/>
      <c r="K358" s="83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</row>
    <row r="359" spans="8:41" x14ac:dyDescent="0.25">
      <c r="H359" s="83"/>
      <c r="I359" s="83"/>
      <c r="J359" s="83"/>
      <c r="K359" s="83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</row>
    <row r="360" spans="8:41" x14ac:dyDescent="0.25">
      <c r="H360" s="83"/>
      <c r="I360" s="83"/>
      <c r="J360" s="83"/>
      <c r="K360" s="83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</row>
    <row r="361" spans="8:41" x14ac:dyDescent="0.25">
      <c r="H361" s="83"/>
      <c r="I361" s="83"/>
      <c r="J361" s="83"/>
      <c r="K361" s="83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</row>
    <row r="362" spans="8:41" x14ac:dyDescent="0.25">
      <c r="H362" s="83"/>
      <c r="I362" s="83"/>
      <c r="J362" s="83"/>
      <c r="K362" s="83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</row>
    <row r="363" spans="8:41" x14ac:dyDescent="0.25">
      <c r="H363" s="83"/>
      <c r="I363" s="83"/>
      <c r="J363" s="83"/>
      <c r="K363" s="83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</row>
    <row r="364" spans="8:41" x14ac:dyDescent="0.25">
      <c r="H364" s="83"/>
      <c r="I364" s="83"/>
      <c r="J364" s="83"/>
      <c r="K364" s="83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</row>
    <row r="365" spans="8:41" x14ac:dyDescent="0.25">
      <c r="H365" s="83"/>
      <c r="I365" s="83"/>
      <c r="J365" s="83"/>
      <c r="K365" s="83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</row>
    <row r="366" spans="8:41" x14ac:dyDescent="0.25">
      <c r="H366" s="83"/>
      <c r="I366" s="83"/>
      <c r="J366" s="83"/>
      <c r="K366" s="83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</row>
    <row r="367" spans="8:41" x14ac:dyDescent="0.25">
      <c r="H367" s="83"/>
      <c r="I367" s="83"/>
      <c r="J367" s="83"/>
      <c r="K367" s="83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</row>
    <row r="368" spans="8:41" x14ac:dyDescent="0.25">
      <c r="H368" s="83"/>
      <c r="I368" s="83"/>
      <c r="J368" s="83"/>
      <c r="K368" s="83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</row>
    <row r="369" spans="8:41" x14ac:dyDescent="0.25">
      <c r="H369" s="83"/>
      <c r="I369" s="83"/>
      <c r="J369" s="83"/>
      <c r="K369" s="83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</row>
    <row r="370" spans="8:41" x14ac:dyDescent="0.25">
      <c r="H370" s="83"/>
      <c r="I370" s="83"/>
      <c r="J370" s="83"/>
      <c r="K370" s="83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</row>
    <row r="371" spans="8:41" x14ac:dyDescent="0.25">
      <c r="H371" s="83"/>
      <c r="I371" s="83"/>
      <c r="J371" s="83"/>
      <c r="K371" s="83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</row>
    <row r="372" spans="8:41" x14ac:dyDescent="0.25">
      <c r="H372" s="83"/>
      <c r="I372" s="83"/>
      <c r="J372" s="83"/>
      <c r="K372" s="83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</row>
    <row r="373" spans="8:41" x14ac:dyDescent="0.25">
      <c r="H373" s="83"/>
      <c r="I373" s="83"/>
      <c r="J373" s="83"/>
      <c r="K373" s="83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</row>
    <row r="374" spans="8:41" x14ac:dyDescent="0.25">
      <c r="H374" s="83"/>
      <c r="I374" s="83"/>
      <c r="J374" s="83"/>
      <c r="K374" s="83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</row>
    <row r="375" spans="8:41" x14ac:dyDescent="0.25">
      <c r="H375" s="83"/>
      <c r="I375" s="83"/>
      <c r="J375" s="83"/>
      <c r="K375" s="83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</row>
    <row r="376" spans="8:41" x14ac:dyDescent="0.25">
      <c r="H376" s="83"/>
      <c r="I376" s="83"/>
      <c r="J376" s="83"/>
      <c r="K376" s="83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</row>
    <row r="377" spans="8:41" x14ac:dyDescent="0.25">
      <c r="H377" s="83"/>
      <c r="I377" s="83"/>
      <c r="J377" s="83"/>
      <c r="K377" s="83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</row>
    <row r="378" spans="8:41" x14ac:dyDescent="0.25">
      <c r="H378" s="83"/>
      <c r="I378" s="83"/>
      <c r="J378" s="83"/>
      <c r="K378" s="83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</row>
    <row r="379" spans="8:41" x14ac:dyDescent="0.25">
      <c r="H379" s="83"/>
      <c r="I379" s="83"/>
      <c r="J379" s="83"/>
      <c r="K379" s="83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</row>
    <row r="380" spans="8:41" x14ac:dyDescent="0.25">
      <c r="H380" s="83"/>
      <c r="I380" s="83"/>
      <c r="J380" s="83"/>
      <c r="K380" s="83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</row>
    <row r="381" spans="8:41" x14ac:dyDescent="0.25">
      <c r="H381" s="83"/>
      <c r="I381" s="83"/>
      <c r="J381" s="83"/>
      <c r="K381" s="83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</row>
    <row r="382" spans="8:41" x14ac:dyDescent="0.25">
      <c r="H382" s="83"/>
      <c r="I382" s="83"/>
      <c r="J382" s="83"/>
      <c r="K382" s="83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</row>
    <row r="383" spans="8:41" x14ac:dyDescent="0.25">
      <c r="H383" s="83"/>
      <c r="I383" s="83"/>
      <c r="J383" s="83"/>
      <c r="K383" s="83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</row>
    <row r="384" spans="8:41" x14ac:dyDescent="0.25">
      <c r="H384" s="83"/>
      <c r="I384" s="83"/>
      <c r="J384" s="83"/>
      <c r="K384" s="83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</row>
    <row r="385" spans="8:41" x14ac:dyDescent="0.25">
      <c r="H385" s="83"/>
      <c r="I385" s="83"/>
      <c r="J385" s="83"/>
      <c r="K385" s="83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</row>
    <row r="386" spans="8:41" x14ac:dyDescent="0.25">
      <c r="H386" s="83"/>
      <c r="I386" s="83"/>
      <c r="J386" s="83"/>
      <c r="K386" s="83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</row>
    <row r="387" spans="8:41" x14ac:dyDescent="0.25">
      <c r="H387" s="83"/>
      <c r="I387" s="83"/>
      <c r="J387" s="83"/>
      <c r="K387" s="83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</row>
    <row r="388" spans="8:41" x14ac:dyDescent="0.25">
      <c r="H388" s="83"/>
      <c r="I388" s="83"/>
      <c r="J388" s="83"/>
      <c r="K388" s="83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</row>
    <row r="389" spans="8:41" x14ac:dyDescent="0.25">
      <c r="H389" s="83"/>
      <c r="I389" s="83"/>
      <c r="J389" s="83"/>
      <c r="K389" s="83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</row>
    <row r="390" spans="8:41" x14ac:dyDescent="0.25">
      <c r="H390" s="83"/>
      <c r="I390" s="83"/>
      <c r="J390" s="83"/>
      <c r="K390" s="83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</row>
    <row r="391" spans="8:41" x14ac:dyDescent="0.25">
      <c r="H391" s="83"/>
      <c r="I391" s="83"/>
      <c r="J391" s="83"/>
      <c r="K391" s="83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</row>
    <row r="392" spans="8:41" x14ac:dyDescent="0.25">
      <c r="H392" s="83"/>
      <c r="I392" s="83"/>
      <c r="J392" s="83"/>
      <c r="K392" s="83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</row>
    <row r="393" spans="8:41" x14ac:dyDescent="0.25">
      <c r="H393" s="83"/>
      <c r="I393" s="83"/>
      <c r="J393" s="83"/>
      <c r="K393" s="83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</row>
    <row r="394" spans="8:41" x14ac:dyDescent="0.25">
      <c r="H394" s="83"/>
      <c r="I394" s="83"/>
      <c r="J394" s="83"/>
      <c r="K394" s="83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</row>
    <row r="395" spans="8:41" x14ac:dyDescent="0.25">
      <c r="H395" s="83"/>
      <c r="I395" s="83"/>
      <c r="J395" s="83"/>
      <c r="K395" s="83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</row>
    <row r="396" spans="8:41" x14ac:dyDescent="0.25">
      <c r="H396" s="83"/>
      <c r="I396" s="83"/>
      <c r="J396" s="83"/>
      <c r="K396" s="83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</row>
    <row r="397" spans="8:41" x14ac:dyDescent="0.25">
      <c r="H397" s="83"/>
      <c r="I397" s="83"/>
      <c r="J397" s="83"/>
      <c r="K397" s="83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</row>
    <row r="398" spans="8:41" x14ac:dyDescent="0.25">
      <c r="H398" s="83"/>
      <c r="I398" s="83"/>
      <c r="J398" s="83"/>
      <c r="K398" s="83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</row>
    <row r="399" spans="8:41" x14ac:dyDescent="0.25">
      <c r="H399" s="83"/>
      <c r="I399" s="83"/>
      <c r="J399" s="83"/>
      <c r="K399" s="83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</row>
    <row r="400" spans="8:41" x14ac:dyDescent="0.25">
      <c r="H400" s="83"/>
      <c r="I400" s="83"/>
      <c r="J400" s="83"/>
      <c r="K400" s="83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</row>
    <row r="401" spans="8:41" x14ac:dyDescent="0.25">
      <c r="H401" s="83"/>
      <c r="I401" s="83"/>
      <c r="J401" s="83"/>
      <c r="K401" s="83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</row>
    <row r="402" spans="8:41" x14ac:dyDescent="0.25">
      <c r="H402" s="83"/>
      <c r="I402" s="83"/>
      <c r="J402" s="83"/>
      <c r="K402" s="83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</row>
    <row r="403" spans="8:41" x14ac:dyDescent="0.25">
      <c r="H403" s="83"/>
      <c r="I403" s="83"/>
      <c r="J403" s="83"/>
      <c r="K403" s="83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</row>
    <row r="404" spans="8:41" x14ac:dyDescent="0.25">
      <c r="H404" s="83"/>
      <c r="I404" s="83"/>
      <c r="J404" s="83"/>
      <c r="K404" s="83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</row>
    <row r="405" spans="8:41" x14ac:dyDescent="0.25">
      <c r="H405" s="83"/>
      <c r="I405" s="83"/>
      <c r="J405" s="83"/>
      <c r="K405" s="83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</row>
    <row r="406" spans="8:41" x14ac:dyDescent="0.25">
      <c r="H406" s="83"/>
      <c r="I406" s="83"/>
      <c r="J406" s="83"/>
      <c r="K406" s="83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</row>
    <row r="407" spans="8:41" x14ac:dyDescent="0.25">
      <c r="H407" s="83"/>
      <c r="I407" s="83"/>
      <c r="J407" s="83"/>
      <c r="K407" s="83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</row>
    <row r="408" spans="8:41" x14ac:dyDescent="0.25">
      <c r="H408" s="83"/>
      <c r="I408" s="83"/>
      <c r="J408" s="83"/>
      <c r="K408" s="83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</row>
    <row r="409" spans="8:41" x14ac:dyDescent="0.25">
      <c r="H409" s="83"/>
      <c r="I409" s="83"/>
      <c r="J409" s="83"/>
      <c r="K409" s="83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</row>
    <row r="410" spans="8:41" x14ac:dyDescent="0.25">
      <c r="H410" s="83"/>
      <c r="I410" s="83"/>
      <c r="J410" s="83"/>
      <c r="K410" s="83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</row>
    <row r="411" spans="8:41" x14ac:dyDescent="0.25">
      <c r="H411" s="83"/>
      <c r="I411" s="83"/>
      <c r="J411" s="83"/>
      <c r="K411" s="83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</row>
    <row r="412" spans="8:41" x14ac:dyDescent="0.25">
      <c r="H412" s="83"/>
      <c r="I412" s="83"/>
      <c r="J412" s="83"/>
      <c r="K412" s="83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</row>
    <row r="413" spans="8:41" x14ac:dyDescent="0.25">
      <c r="H413" s="83"/>
      <c r="I413" s="83"/>
      <c r="J413" s="83"/>
      <c r="K413" s="83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</row>
    <row r="414" spans="8:41" x14ac:dyDescent="0.25">
      <c r="H414" s="83"/>
      <c r="I414" s="83"/>
      <c r="J414" s="83"/>
      <c r="K414" s="83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</row>
    <row r="415" spans="8:41" x14ac:dyDescent="0.25">
      <c r="H415" s="83"/>
      <c r="I415" s="83"/>
      <c r="J415" s="83"/>
      <c r="K415" s="83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</row>
    <row r="416" spans="8:41" x14ac:dyDescent="0.25">
      <c r="H416" s="83"/>
      <c r="I416" s="83"/>
      <c r="J416" s="83"/>
      <c r="K416" s="83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</row>
    <row r="417" spans="8:41" x14ac:dyDescent="0.25">
      <c r="H417" s="83"/>
      <c r="I417" s="83"/>
      <c r="J417" s="83"/>
      <c r="K417" s="83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</row>
    <row r="418" spans="8:41" x14ac:dyDescent="0.25">
      <c r="H418" s="83"/>
      <c r="I418" s="83"/>
      <c r="J418" s="83"/>
      <c r="K418" s="83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</row>
    <row r="419" spans="8:41" x14ac:dyDescent="0.25">
      <c r="H419" s="83"/>
      <c r="I419" s="83"/>
      <c r="J419" s="83"/>
      <c r="K419" s="83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</row>
    <row r="420" spans="8:41" x14ac:dyDescent="0.25">
      <c r="H420" s="83"/>
      <c r="I420" s="83"/>
      <c r="J420" s="83"/>
      <c r="K420" s="83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</row>
    <row r="421" spans="8:41" x14ac:dyDescent="0.25">
      <c r="H421" s="83"/>
      <c r="I421" s="83"/>
      <c r="J421" s="83"/>
      <c r="K421" s="83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</row>
    <row r="422" spans="8:41" x14ac:dyDescent="0.25">
      <c r="H422" s="83"/>
      <c r="I422" s="83"/>
      <c r="J422" s="83"/>
      <c r="K422" s="83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</row>
    <row r="423" spans="8:41" x14ac:dyDescent="0.25">
      <c r="H423" s="83"/>
      <c r="I423" s="83"/>
      <c r="J423" s="83"/>
      <c r="K423" s="83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</row>
    <row r="424" spans="8:41" x14ac:dyDescent="0.25">
      <c r="H424" s="83"/>
      <c r="I424" s="83"/>
      <c r="J424" s="83"/>
      <c r="K424" s="83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</row>
    <row r="425" spans="8:41" x14ac:dyDescent="0.25">
      <c r="H425" s="83"/>
      <c r="I425" s="83"/>
      <c r="J425" s="83"/>
      <c r="K425" s="83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</row>
    <row r="426" spans="8:41" x14ac:dyDescent="0.25">
      <c r="H426" s="83"/>
      <c r="I426" s="83"/>
      <c r="J426" s="83"/>
      <c r="K426" s="83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</row>
    <row r="427" spans="8:41" x14ac:dyDescent="0.25">
      <c r="H427" s="83"/>
      <c r="I427" s="83"/>
      <c r="J427" s="83"/>
      <c r="K427" s="83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</row>
    <row r="428" spans="8:41" x14ac:dyDescent="0.25">
      <c r="H428" s="83"/>
      <c r="I428" s="83"/>
      <c r="J428" s="83"/>
      <c r="K428" s="83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</row>
    <row r="429" spans="8:41" x14ac:dyDescent="0.25">
      <c r="H429" s="83"/>
      <c r="I429" s="83"/>
      <c r="J429" s="83"/>
      <c r="K429" s="83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</row>
    <row r="430" spans="8:41" x14ac:dyDescent="0.25">
      <c r="H430" s="83"/>
      <c r="I430" s="83"/>
      <c r="J430" s="83"/>
      <c r="K430" s="83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</row>
    <row r="431" spans="8:41" x14ac:dyDescent="0.25">
      <c r="H431" s="83"/>
      <c r="I431" s="83"/>
      <c r="J431" s="83"/>
      <c r="K431" s="83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</row>
    <row r="432" spans="8:41" x14ac:dyDescent="0.25">
      <c r="H432" s="83"/>
      <c r="I432" s="83"/>
      <c r="J432" s="83"/>
      <c r="K432" s="83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</row>
    <row r="433" spans="8:41" x14ac:dyDescent="0.25">
      <c r="H433" s="83"/>
      <c r="I433" s="83"/>
      <c r="J433" s="83"/>
      <c r="K433" s="83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</row>
    <row r="434" spans="8:41" x14ac:dyDescent="0.25">
      <c r="H434" s="83"/>
      <c r="I434" s="83"/>
      <c r="J434" s="83"/>
      <c r="K434" s="83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</row>
    <row r="435" spans="8:41" x14ac:dyDescent="0.25">
      <c r="H435" s="83"/>
      <c r="I435" s="83"/>
      <c r="J435" s="83"/>
      <c r="K435" s="83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</row>
    <row r="436" spans="8:41" x14ac:dyDescent="0.25">
      <c r="H436" s="83"/>
      <c r="I436" s="83"/>
      <c r="J436" s="83"/>
      <c r="K436" s="83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</row>
    <row r="437" spans="8:41" x14ac:dyDescent="0.25">
      <c r="H437" s="83"/>
      <c r="I437" s="83"/>
      <c r="J437" s="83"/>
      <c r="K437" s="83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</row>
    <row r="438" spans="8:41" x14ac:dyDescent="0.25">
      <c r="H438" s="83"/>
      <c r="I438" s="83"/>
      <c r="J438" s="83"/>
      <c r="K438" s="83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</row>
    <row r="439" spans="8:41" x14ac:dyDescent="0.25">
      <c r="H439" s="83"/>
      <c r="I439" s="83"/>
      <c r="J439" s="83"/>
      <c r="K439" s="83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</row>
    <row r="440" spans="8:41" x14ac:dyDescent="0.25">
      <c r="H440" s="83"/>
      <c r="I440" s="83"/>
      <c r="J440" s="83"/>
      <c r="K440" s="83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</row>
    <row r="441" spans="8:41" x14ac:dyDescent="0.25">
      <c r="H441" s="83"/>
      <c r="I441" s="83"/>
      <c r="J441" s="83"/>
      <c r="K441" s="83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</row>
    <row r="442" spans="8:41" x14ac:dyDescent="0.25">
      <c r="H442" s="83"/>
      <c r="I442" s="83"/>
      <c r="J442" s="83"/>
      <c r="K442" s="83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</row>
    <row r="443" spans="8:41" x14ac:dyDescent="0.25">
      <c r="H443" s="83"/>
      <c r="I443" s="83"/>
      <c r="J443" s="83"/>
      <c r="K443" s="83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</row>
    <row r="444" spans="8:41" x14ac:dyDescent="0.25">
      <c r="H444" s="83"/>
      <c r="I444" s="83"/>
      <c r="J444" s="83"/>
      <c r="K444" s="83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</row>
    <row r="445" spans="8:41" x14ac:dyDescent="0.25">
      <c r="H445" s="83"/>
      <c r="I445" s="83"/>
      <c r="J445" s="83"/>
      <c r="K445" s="83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</row>
    <row r="446" spans="8:41" x14ac:dyDescent="0.25">
      <c r="H446" s="83"/>
      <c r="I446" s="83"/>
      <c r="J446" s="83"/>
      <c r="K446" s="83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</row>
    <row r="447" spans="8:41" x14ac:dyDescent="0.25">
      <c r="H447" s="83"/>
      <c r="I447" s="83"/>
      <c r="J447" s="83"/>
      <c r="K447" s="83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</row>
    <row r="448" spans="8:41" x14ac:dyDescent="0.25">
      <c r="H448" s="83"/>
      <c r="I448" s="83"/>
      <c r="J448" s="83"/>
      <c r="K448" s="83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</row>
    <row r="449" spans="8:41" x14ac:dyDescent="0.25">
      <c r="H449" s="83"/>
      <c r="I449" s="83"/>
      <c r="J449" s="83"/>
      <c r="K449" s="83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</row>
    <row r="450" spans="8:41" x14ac:dyDescent="0.25">
      <c r="H450" s="83"/>
      <c r="I450" s="83"/>
      <c r="J450" s="83"/>
      <c r="K450" s="83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</row>
    <row r="451" spans="8:41" x14ac:dyDescent="0.25">
      <c r="H451" s="83"/>
      <c r="I451" s="83"/>
      <c r="J451" s="83"/>
      <c r="K451" s="83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</row>
    <row r="452" spans="8:41" x14ac:dyDescent="0.25">
      <c r="H452" s="83"/>
      <c r="I452" s="83"/>
      <c r="J452" s="83"/>
      <c r="K452" s="83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</row>
    <row r="453" spans="8:41" x14ac:dyDescent="0.25">
      <c r="H453" s="83"/>
      <c r="I453" s="83"/>
      <c r="J453" s="83"/>
      <c r="K453" s="83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</row>
    <row r="454" spans="8:41" x14ac:dyDescent="0.25">
      <c r="H454" s="83"/>
      <c r="I454" s="83"/>
      <c r="J454" s="83"/>
      <c r="K454" s="83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</row>
    <row r="455" spans="8:41" x14ac:dyDescent="0.25">
      <c r="H455" s="83"/>
      <c r="I455" s="83"/>
      <c r="J455" s="83"/>
      <c r="K455" s="83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</row>
    <row r="456" spans="8:41" x14ac:dyDescent="0.25">
      <c r="H456" s="83"/>
      <c r="I456" s="83"/>
      <c r="J456" s="83"/>
      <c r="K456" s="83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</row>
    <row r="457" spans="8:41" x14ac:dyDescent="0.25">
      <c r="H457" s="83"/>
      <c r="I457" s="83"/>
      <c r="J457" s="83"/>
      <c r="K457" s="83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</row>
    <row r="458" spans="8:41" x14ac:dyDescent="0.25">
      <c r="H458" s="83"/>
      <c r="I458" s="83"/>
      <c r="J458" s="83"/>
      <c r="K458" s="83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</row>
    <row r="459" spans="8:41" x14ac:dyDescent="0.25">
      <c r="H459" s="83"/>
      <c r="I459" s="83"/>
      <c r="J459" s="83"/>
      <c r="K459" s="83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</row>
    <row r="460" spans="8:41" x14ac:dyDescent="0.25">
      <c r="H460" s="83"/>
      <c r="I460" s="83"/>
      <c r="J460" s="83"/>
      <c r="K460" s="83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</row>
    <row r="461" spans="8:41" x14ac:dyDescent="0.25">
      <c r="H461" s="83"/>
      <c r="I461" s="83"/>
      <c r="J461" s="83"/>
      <c r="K461" s="83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</row>
    <row r="462" spans="8:41" x14ac:dyDescent="0.25">
      <c r="H462" s="83"/>
      <c r="I462" s="83"/>
      <c r="J462" s="83"/>
      <c r="K462" s="83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</row>
    <row r="463" spans="8:41" x14ac:dyDescent="0.25">
      <c r="H463" s="83"/>
      <c r="I463" s="83"/>
      <c r="J463" s="83"/>
      <c r="K463" s="83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</row>
    <row r="464" spans="8:41" x14ac:dyDescent="0.25">
      <c r="H464" s="83"/>
      <c r="I464" s="83"/>
      <c r="J464" s="83"/>
      <c r="K464" s="83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</row>
    <row r="465" spans="8:41" x14ac:dyDescent="0.25">
      <c r="H465" s="83"/>
      <c r="I465" s="83"/>
      <c r="J465" s="83"/>
      <c r="K465" s="83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</row>
    <row r="466" spans="8:41" x14ac:dyDescent="0.25">
      <c r="H466" s="83"/>
      <c r="I466" s="83"/>
      <c r="J466" s="83"/>
      <c r="K466" s="83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</row>
    <row r="467" spans="8:41" x14ac:dyDescent="0.25">
      <c r="H467" s="83"/>
      <c r="I467" s="83"/>
      <c r="J467" s="83"/>
      <c r="K467" s="83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</row>
    <row r="468" spans="8:41" x14ac:dyDescent="0.25">
      <c r="H468" s="83"/>
      <c r="I468" s="83"/>
      <c r="J468" s="83"/>
      <c r="K468" s="83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</row>
    <row r="469" spans="8:41" x14ac:dyDescent="0.25">
      <c r="H469" s="83"/>
      <c r="I469" s="83"/>
      <c r="J469" s="83"/>
      <c r="K469" s="83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</row>
    <row r="470" spans="8:41" x14ac:dyDescent="0.25">
      <c r="H470" s="83"/>
      <c r="I470" s="83"/>
      <c r="J470" s="83"/>
      <c r="K470" s="83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</row>
    <row r="471" spans="8:41" x14ac:dyDescent="0.25">
      <c r="H471" s="83"/>
      <c r="I471" s="83"/>
      <c r="J471" s="83"/>
      <c r="K471" s="83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</row>
    <row r="472" spans="8:41" x14ac:dyDescent="0.25">
      <c r="H472" s="83"/>
      <c r="I472" s="83"/>
      <c r="J472" s="83"/>
      <c r="K472" s="83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</row>
    <row r="473" spans="8:41" x14ac:dyDescent="0.25">
      <c r="H473" s="83"/>
      <c r="I473" s="83"/>
      <c r="J473" s="83"/>
      <c r="K473" s="83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</row>
    <row r="474" spans="8:41" x14ac:dyDescent="0.25">
      <c r="H474" s="83"/>
      <c r="I474" s="83"/>
      <c r="J474" s="83"/>
      <c r="K474" s="83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</row>
    <row r="475" spans="8:41" x14ac:dyDescent="0.25">
      <c r="H475" s="83"/>
      <c r="I475" s="83"/>
      <c r="J475" s="83"/>
      <c r="K475" s="83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</row>
    <row r="476" spans="8:41" x14ac:dyDescent="0.25">
      <c r="H476" s="83"/>
      <c r="I476" s="83"/>
      <c r="J476" s="83"/>
      <c r="K476" s="83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</row>
    <row r="477" spans="8:41" x14ac:dyDescent="0.25">
      <c r="H477" s="83"/>
      <c r="I477" s="83"/>
      <c r="J477" s="83"/>
      <c r="K477" s="83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</row>
    <row r="478" spans="8:41" x14ac:dyDescent="0.25">
      <c r="H478" s="83"/>
      <c r="I478" s="83"/>
      <c r="J478" s="83"/>
      <c r="K478" s="83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</row>
    <row r="479" spans="8:41" x14ac:dyDescent="0.25">
      <c r="H479" s="83"/>
      <c r="I479" s="83"/>
      <c r="J479" s="83"/>
      <c r="K479" s="83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</row>
    <row r="480" spans="8:41" x14ac:dyDescent="0.25">
      <c r="H480" s="83"/>
      <c r="I480" s="83"/>
      <c r="J480" s="83"/>
      <c r="K480" s="83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</row>
    <row r="481" spans="8:41" x14ac:dyDescent="0.25">
      <c r="H481" s="83"/>
      <c r="I481" s="83"/>
      <c r="J481" s="83"/>
      <c r="K481" s="83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</row>
    <row r="482" spans="8:41" x14ac:dyDescent="0.25">
      <c r="H482" s="83"/>
      <c r="I482" s="83"/>
      <c r="J482" s="83"/>
      <c r="K482" s="83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</row>
    <row r="483" spans="8:41" x14ac:dyDescent="0.25">
      <c r="H483" s="83"/>
      <c r="I483" s="83"/>
      <c r="J483" s="83"/>
      <c r="K483" s="83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</row>
    <row r="484" spans="8:41" x14ac:dyDescent="0.25">
      <c r="H484" s="83"/>
      <c r="I484" s="83"/>
      <c r="J484" s="83"/>
      <c r="K484" s="83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</row>
    <row r="485" spans="8:41" x14ac:dyDescent="0.25">
      <c r="H485" s="83"/>
      <c r="I485" s="83"/>
      <c r="J485" s="83"/>
      <c r="K485" s="83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</row>
    <row r="486" spans="8:41" x14ac:dyDescent="0.25">
      <c r="H486" s="83"/>
      <c r="I486" s="83"/>
      <c r="J486" s="83"/>
      <c r="K486" s="83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</row>
    <row r="487" spans="8:41" x14ac:dyDescent="0.25">
      <c r="H487" s="83"/>
      <c r="I487" s="83"/>
      <c r="J487" s="83"/>
      <c r="K487" s="83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</row>
    <row r="488" spans="8:41" x14ac:dyDescent="0.25">
      <c r="H488" s="83"/>
      <c r="I488" s="83"/>
      <c r="J488" s="83"/>
      <c r="K488" s="83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</row>
    <row r="489" spans="8:41" x14ac:dyDescent="0.25">
      <c r="H489" s="83"/>
      <c r="I489" s="83"/>
      <c r="J489" s="83"/>
      <c r="K489" s="83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</row>
    <row r="490" spans="8:41" x14ac:dyDescent="0.25">
      <c r="H490" s="83"/>
      <c r="I490" s="83"/>
      <c r="J490" s="83"/>
      <c r="K490" s="83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</row>
    <row r="491" spans="8:41" x14ac:dyDescent="0.25">
      <c r="H491" s="83"/>
      <c r="I491" s="83"/>
      <c r="J491" s="83"/>
      <c r="K491" s="83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</row>
    <row r="492" spans="8:41" x14ac:dyDescent="0.25">
      <c r="H492" s="83"/>
      <c r="I492" s="83"/>
      <c r="J492" s="83"/>
      <c r="K492" s="83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</row>
    <row r="493" spans="8:41" x14ac:dyDescent="0.25">
      <c r="H493" s="83"/>
      <c r="I493" s="83"/>
      <c r="J493" s="83"/>
      <c r="K493" s="83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</row>
    <row r="494" spans="8:41" x14ac:dyDescent="0.25">
      <c r="H494" s="83"/>
      <c r="I494" s="83"/>
      <c r="J494" s="83"/>
      <c r="K494" s="83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</row>
    <row r="495" spans="8:41" x14ac:dyDescent="0.25">
      <c r="H495" s="83"/>
      <c r="I495" s="83"/>
      <c r="J495" s="83"/>
      <c r="K495" s="83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</row>
    <row r="496" spans="8:41" x14ac:dyDescent="0.25">
      <c r="H496" s="83"/>
      <c r="I496" s="83"/>
      <c r="J496" s="83"/>
      <c r="K496" s="83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</row>
    <row r="497" spans="8:41" x14ac:dyDescent="0.25">
      <c r="H497" s="83"/>
      <c r="I497" s="83"/>
      <c r="J497" s="83"/>
      <c r="K497" s="83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</row>
    <row r="498" spans="8:41" x14ac:dyDescent="0.25">
      <c r="H498" s="83"/>
      <c r="I498" s="83"/>
      <c r="J498" s="83"/>
      <c r="K498" s="83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</row>
    <row r="499" spans="8:41" x14ac:dyDescent="0.25">
      <c r="H499" s="83"/>
      <c r="I499" s="83"/>
      <c r="J499" s="83"/>
      <c r="K499" s="83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</row>
    <row r="500" spans="8:41" x14ac:dyDescent="0.25">
      <c r="H500" s="83"/>
      <c r="I500" s="83"/>
      <c r="J500" s="83"/>
      <c r="K500" s="83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</row>
    <row r="501" spans="8:41" x14ac:dyDescent="0.25">
      <c r="H501" s="83"/>
      <c r="I501" s="83"/>
      <c r="J501" s="83"/>
      <c r="K501" s="83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</row>
    <row r="502" spans="8:41" x14ac:dyDescent="0.25">
      <c r="H502" s="83"/>
      <c r="I502" s="83"/>
      <c r="J502" s="83"/>
      <c r="K502" s="83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</row>
    <row r="503" spans="8:41" x14ac:dyDescent="0.25">
      <c r="H503" s="83"/>
      <c r="I503" s="83"/>
      <c r="J503" s="83"/>
      <c r="K503" s="83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</row>
    <row r="504" spans="8:41" x14ac:dyDescent="0.25">
      <c r="H504" s="83"/>
      <c r="I504" s="83"/>
      <c r="J504" s="83"/>
      <c r="K504" s="83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</row>
    <row r="505" spans="8:41" x14ac:dyDescent="0.25">
      <c r="H505" s="83"/>
      <c r="I505" s="83"/>
      <c r="J505" s="83"/>
      <c r="K505" s="83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</row>
    <row r="506" spans="8:41" x14ac:dyDescent="0.25">
      <c r="H506" s="83"/>
      <c r="I506" s="83"/>
      <c r="J506" s="83"/>
      <c r="K506" s="83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</row>
    <row r="507" spans="8:41" x14ac:dyDescent="0.25">
      <c r="H507" s="83"/>
      <c r="I507" s="83"/>
      <c r="J507" s="83"/>
      <c r="K507" s="83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</row>
    <row r="508" spans="8:41" x14ac:dyDescent="0.25">
      <c r="H508" s="83"/>
      <c r="I508" s="83"/>
      <c r="J508" s="83"/>
      <c r="K508" s="83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</row>
    <row r="509" spans="8:41" x14ac:dyDescent="0.25">
      <c r="H509" s="83"/>
      <c r="I509" s="83"/>
      <c r="J509" s="83"/>
      <c r="K509" s="83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</row>
    <row r="510" spans="8:41" x14ac:dyDescent="0.25">
      <c r="H510" s="83"/>
      <c r="I510" s="83"/>
      <c r="J510" s="83"/>
      <c r="K510" s="83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</row>
    <row r="511" spans="8:41" x14ac:dyDescent="0.25">
      <c r="H511" s="83"/>
      <c r="I511" s="83"/>
      <c r="J511" s="83"/>
      <c r="K511" s="83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</row>
    <row r="512" spans="8:41" x14ac:dyDescent="0.25">
      <c r="H512" s="83"/>
      <c r="I512" s="83"/>
      <c r="J512" s="83"/>
      <c r="K512" s="83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</row>
    <row r="513" spans="8:41" x14ac:dyDescent="0.25">
      <c r="H513" s="83"/>
      <c r="I513" s="83"/>
      <c r="J513" s="83"/>
      <c r="K513" s="83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</row>
    <row r="514" spans="8:41" x14ac:dyDescent="0.25">
      <c r="H514" s="83"/>
      <c r="I514" s="83"/>
      <c r="J514" s="83"/>
      <c r="K514" s="83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</row>
    <row r="515" spans="8:41" x14ac:dyDescent="0.25">
      <c r="H515" s="83"/>
      <c r="I515" s="83"/>
      <c r="J515" s="83"/>
      <c r="K515" s="83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</row>
    <row r="516" spans="8:41" x14ac:dyDescent="0.25">
      <c r="H516" s="83"/>
      <c r="I516" s="83"/>
      <c r="J516" s="83"/>
      <c r="K516" s="83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</row>
    <row r="517" spans="8:41" x14ac:dyDescent="0.25">
      <c r="H517" s="83"/>
      <c r="I517" s="83"/>
      <c r="J517" s="83"/>
      <c r="K517" s="83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</row>
    <row r="518" spans="8:41" x14ac:dyDescent="0.25">
      <c r="H518" s="83"/>
      <c r="I518" s="83"/>
      <c r="J518" s="83"/>
      <c r="K518" s="83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</row>
    <row r="519" spans="8:41" x14ac:dyDescent="0.25">
      <c r="H519" s="83"/>
      <c r="I519" s="83"/>
      <c r="J519" s="83"/>
      <c r="K519" s="83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</row>
    <row r="520" spans="8:41" x14ac:dyDescent="0.25">
      <c r="H520" s="83"/>
      <c r="I520" s="83"/>
      <c r="J520" s="83"/>
      <c r="K520" s="83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</row>
    <row r="521" spans="8:41" x14ac:dyDescent="0.25">
      <c r="H521" s="83"/>
      <c r="I521" s="83"/>
      <c r="J521" s="83"/>
      <c r="K521" s="83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</row>
    <row r="522" spans="8:41" x14ac:dyDescent="0.25">
      <c r="H522" s="83"/>
      <c r="I522" s="83"/>
      <c r="J522" s="83"/>
      <c r="K522" s="83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</row>
    <row r="523" spans="8:41" x14ac:dyDescent="0.25">
      <c r="H523" s="83"/>
      <c r="I523" s="83"/>
      <c r="J523" s="83"/>
      <c r="K523" s="83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</row>
    <row r="524" spans="8:41" x14ac:dyDescent="0.25">
      <c r="H524" s="83"/>
      <c r="I524" s="83"/>
      <c r="J524" s="83"/>
      <c r="K524" s="83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</row>
    <row r="525" spans="8:41" x14ac:dyDescent="0.25">
      <c r="H525" s="83"/>
      <c r="I525" s="83"/>
      <c r="J525" s="83"/>
      <c r="K525" s="83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</row>
    <row r="526" spans="8:41" x14ac:dyDescent="0.25">
      <c r="H526" s="83"/>
      <c r="I526" s="83"/>
      <c r="J526" s="83"/>
      <c r="K526" s="83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</row>
    <row r="527" spans="8:41" x14ac:dyDescent="0.25">
      <c r="H527" s="83"/>
      <c r="I527" s="83"/>
      <c r="J527" s="83"/>
      <c r="K527" s="83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</row>
    <row r="528" spans="8:41" x14ac:dyDescent="0.25">
      <c r="H528" s="83"/>
      <c r="I528" s="83"/>
      <c r="J528" s="83"/>
      <c r="K528" s="83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</row>
    <row r="529" spans="8:41" x14ac:dyDescent="0.25">
      <c r="H529" s="83"/>
      <c r="I529" s="83"/>
      <c r="J529" s="83"/>
      <c r="K529" s="83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</row>
    <row r="530" spans="8:41" x14ac:dyDescent="0.25">
      <c r="H530" s="83"/>
      <c r="I530" s="83"/>
      <c r="J530" s="83"/>
      <c r="K530" s="83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</row>
    <row r="531" spans="8:41" x14ac:dyDescent="0.25">
      <c r="H531" s="83"/>
      <c r="I531" s="83"/>
      <c r="J531" s="83"/>
      <c r="K531" s="83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</row>
    <row r="532" spans="8:41" x14ac:dyDescent="0.25">
      <c r="H532" s="83"/>
      <c r="I532" s="83"/>
      <c r="J532" s="83"/>
      <c r="K532" s="83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</row>
    <row r="533" spans="8:41" x14ac:dyDescent="0.25">
      <c r="H533" s="83"/>
      <c r="I533" s="83"/>
      <c r="J533" s="83"/>
      <c r="K533" s="83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</row>
    <row r="534" spans="8:41" x14ac:dyDescent="0.25">
      <c r="H534" s="83"/>
      <c r="I534" s="83"/>
      <c r="J534" s="83"/>
      <c r="K534" s="83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</row>
    <row r="535" spans="8:41" x14ac:dyDescent="0.25">
      <c r="H535" s="83"/>
      <c r="I535" s="83"/>
      <c r="J535" s="83"/>
      <c r="K535" s="83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</row>
    <row r="536" spans="8:41" x14ac:dyDescent="0.25">
      <c r="H536" s="83"/>
      <c r="I536" s="83"/>
      <c r="J536" s="83"/>
      <c r="K536" s="83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</row>
    <row r="537" spans="8:41" x14ac:dyDescent="0.25">
      <c r="H537" s="83"/>
      <c r="I537" s="83"/>
      <c r="J537" s="83"/>
      <c r="K537" s="83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</row>
    <row r="538" spans="8:41" x14ac:dyDescent="0.25">
      <c r="H538" s="83"/>
      <c r="I538" s="83"/>
      <c r="J538" s="83"/>
      <c r="K538" s="83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</row>
    <row r="539" spans="8:41" x14ac:dyDescent="0.25">
      <c r="H539" s="83"/>
      <c r="I539" s="83"/>
      <c r="J539" s="83"/>
      <c r="K539" s="83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</row>
    <row r="540" spans="8:41" x14ac:dyDescent="0.25">
      <c r="H540" s="83"/>
      <c r="I540" s="83"/>
      <c r="J540" s="83"/>
      <c r="K540" s="83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</row>
    <row r="541" spans="8:41" x14ac:dyDescent="0.25">
      <c r="H541" s="83"/>
      <c r="I541" s="83"/>
      <c r="J541" s="83"/>
      <c r="K541" s="83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</row>
    <row r="542" spans="8:41" x14ac:dyDescent="0.25">
      <c r="H542" s="83"/>
      <c r="I542" s="83"/>
      <c r="J542" s="83"/>
      <c r="K542" s="83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</row>
    <row r="543" spans="8:41" x14ac:dyDescent="0.25">
      <c r="H543" s="83"/>
      <c r="I543" s="83"/>
      <c r="J543" s="83"/>
      <c r="K543" s="83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</row>
    <row r="544" spans="8:41" x14ac:dyDescent="0.25">
      <c r="H544" s="83"/>
      <c r="I544" s="83"/>
      <c r="J544" s="83"/>
      <c r="K544" s="83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</row>
    <row r="545" spans="8:41" x14ac:dyDescent="0.25">
      <c r="H545" s="83"/>
      <c r="I545" s="83"/>
      <c r="J545" s="83"/>
      <c r="K545" s="83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</row>
    <row r="546" spans="8:41" x14ac:dyDescent="0.25">
      <c r="H546" s="83"/>
      <c r="I546" s="83"/>
      <c r="J546" s="83"/>
      <c r="K546" s="83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</row>
    <row r="547" spans="8:41" x14ac:dyDescent="0.25">
      <c r="H547" s="83"/>
      <c r="I547" s="83"/>
      <c r="J547" s="83"/>
      <c r="K547" s="83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</row>
    <row r="548" spans="8:41" x14ac:dyDescent="0.25">
      <c r="H548" s="83"/>
      <c r="I548" s="83"/>
      <c r="J548" s="83"/>
      <c r="K548" s="83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</row>
    <row r="549" spans="8:41" x14ac:dyDescent="0.25">
      <c r="H549" s="83"/>
      <c r="I549" s="83"/>
      <c r="J549" s="83"/>
      <c r="K549" s="83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</row>
    <row r="550" spans="8:41" x14ac:dyDescent="0.25">
      <c r="H550" s="83"/>
      <c r="I550" s="83"/>
      <c r="J550" s="83"/>
      <c r="K550" s="83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</row>
    <row r="551" spans="8:41" x14ac:dyDescent="0.25">
      <c r="H551" s="83"/>
      <c r="I551" s="83"/>
      <c r="J551" s="83"/>
      <c r="K551" s="83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</row>
    <row r="552" spans="8:41" x14ac:dyDescent="0.25">
      <c r="H552" s="83"/>
      <c r="I552" s="83"/>
      <c r="J552" s="83"/>
      <c r="K552" s="83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</row>
    <row r="553" spans="8:41" x14ac:dyDescent="0.25">
      <c r="H553" s="83"/>
      <c r="I553" s="83"/>
      <c r="J553" s="83"/>
      <c r="K553" s="83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</row>
    <row r="554" spans="8:41" x14ac:dyDescent="0.25">
      <c r="H554" s="83"/>
      <c r="I554" s="83"/>
      <c r="J554" s="83"/>
      <c r="K554" s="83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</row>
    <row r="555" spans="8:41" x14ac:dyDescent="0.25">
      <c r="H555" s="83"/>
      <c r="I555" s="83"/>
      <c r="J555" s="83"/>
      <c r="K555" s="83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</row>
    <row r="556" spans="8:41" x14ac:dyDescent="0.25">
      <c r="H556" s="83"/>
      <c r="I556" s="83"/>
      <c r="J556" s="83"/>
      <c r="K556" s="83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</row>
    <row r="557" spans="8:41" x14ac:dyDescent="0.25">
      <c r="H557" s="83"/>
      <c r="I557" s="83"/>
      <c r="J557" s="83"/>
      <c r="K557" s="83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</row>
    <row r="558" spans="8:41" x14ac:dyDescent="0.25">
      <c r="H558" s="83"/>
      <c r="I558" s="83"/>
      <c r="J558" s="83"/>
      <c r="K558" s="83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</row>
    <row r="559" spans="8:41" x14ac:dyDescent="0.25">
      <c r="H559" s="83"/>
      <c r="I559" s="83"/>
      <c r="J559" s="83"/>
      <c r="K559" s="83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</row>
    <row r="560" spans="8:41" x14ac:dyDescent="0.25">
      <c r="H560" s="83"/>
      <c r="I560" s="83"/>
      <c r="J560" s="83"/>
      <c r="K560" s="83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</row>
    <row r="561" spans="8:41" x14ac:dyDescent="0.25">
      <c r="H561" s="83"/>
      <c r="I561" s="83"/>
      <c r="J561" s="83"/>
      <c r="K561" s="83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</row>
    <row r="562" spans="8:41" x14ac:dyDescent="0.25">
      <c r="H562" s="83"/>
      <c r="I562" s="83"/>
      <c r="J562" s="83"/>
      <c r="K562" s="83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</row>
    <row r="563" spans="8:41" x14ac:dyDescent="0.25">
      <c r="H563" s="83"/>
      <c r="I563" s="83"/>
      <c r="J563" s="83"/>
      <c r="K563" s="83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</row>
    <row r="564" spans="8:41" x14ac:dyDescent="0.25">
      <c r="H564" s="83"/>
      <c r="I564" s="83"/>
      <c r="J564" s="83"/>
      <c r="K564" s="83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</row>
    <row r="565" spans="8:41" x14ac:dyDescent="0.25">
      <c r="H565" s="83"/>
      <c r="I565" s="83"/>
      <c r="J565" s="83"/>
      <c r="K565" s="83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</row>
    <row r="566" spans="8:41" x14ac:dyDescent="0.25">
      <c r="H566" s="83"/>
      <c r="I566" s="83"/>
      <c r="J566" s="83"/>
      <c r="K566" s="83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</row>
    <row r="567" spans="8:41" x14ac:dyDescent="0.25">
      <c r="H567" s="83"/>
      <c r="I567" s="83"/>
      <c r="J567" s="83"/>
      <c r="K567" s="83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</row>
    <row r="568" spans="8:41" x14ac:dyDescent="0.25">
      <c r="H568" s="83"/>
      <c r="I568" s="83"/>
      <c r="J568" s="83"/>
      <c r="K568" s="83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</row>
    <row r="569" spans="8:41" x14ac:dyDescent="0.25">
      <c r="H569" s="83"/>
      <c r="I569" s="83"/>
      <c r="J569" s="83"/>
      <c r="K569" s="83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</row>
    <row r="570" spans="8:41" x14ac:dyDescent="0.25">
      <c r="H570" s="83"/>
      <c r="I570" s="83"/>
      <c r="J570" s="83"/>
      <c r="K570" s="83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</row>
    <row r="571" spans="8:41" x14ac:dyDescent="0.25">
      <c r="H571" s="83"/>
      <c r="I571" s="83"/>
      <c r="J571" s="83"/>
      <c r="K571" s="83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</row>
    <row r="572" spans="8:41" x14ac:dyDescent="0.25">
      <c r="H572" s="83"/>
      <c r="I572" s="83"/>
      <c r="J572" s="83"/>
      <c r="K572" s="83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</row>
    <row r="573" spans="8:41" x14ac:dyDescent="0.25">
      <c r="H573" s="83"/>
      <c r="I573" s="83"/>
      <c r="J573" s="83"/>
      <c r="K573" s="83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</row>
    <row r="574" spans="8:41" x14ac:dyDescent="0.25">
      <c r="H574" s="83"/>
      <c r="I574" s="83"/>
      <c r="J574" s="83"/>
      <c r="K574" s="83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</row>
    <row r="575" spans="8:41" x14ac:dyDescent="0.25">
      <c r="H575" s="83"/>
      <c r="I575" s="83"/>
      <c r="J575" s="83"/>
      <c r="K575" s="83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</row>
    <row r="576" spans="8:41" x14ac:dyDescent="0.25">
      <c r="H576" s="83"/>
      <c r="I576" s="83"/>
      <c r="J576" s="83"/>
      <c r="K576" s="83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</row>
    <row r="577" spans="8:41" x14ac:dyDescent="0.25">
      <c r="H577" s="83"/>
      <c r="I577" s="83"/>
      <c r="J577" s="83"/>
      <c r="K577" s="83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</row>
    <row r="578" spans="8:41" x14ac:dyDescent="0.25">
      <c r="H578" s="83"/>
      <c r="I578" s="83"/>
      <c r="J578" s="83"/>
      <c r="K578" s="83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</row>
    <row r="579" spans="8:41" x14ac:dyDescent="0.25">
      <c r="H579" s="83"/>
      <c r="I579" s="83"/>
      <c r="J579" s="83"/>
      <c r="K579" s="83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</row>
    <row r="580" spans="8:41" x14ac:dyDescent="0.25">
      <c r="H580" s="83"/>
      <c r="I580" s="83"/>
      <c r="J580" s="83"/>
      <c r="K580" s="83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</row>
    <row r="581" spans="8:41" x14ac:dyDescent="0.25">
      <c r="H581" s="83"/>
      <c r="I581" s="83"/>
      <c r="J581" s="83"/>
      <c r="K581" s="83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</row>
    <row r="582" spans="8:41" x14ac:dyDescent="0.25">
      <c r="H582" s="83"/>
      <c r="I582" s="83"/>
      <c r="J582" s="83"/>
      <c r="K582" s="83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</row>
    <row r="583" spans="8:41" x14ac:dyDescent="0.25">
      <c r="H583" s="83"/>
      <c r="I583" s="83"/>
      <c r="J583" s="83"/>
      <c r="K583" s="83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</row>
    <row r="584" spans="8:41" x14ac:dyDescent="0.25">
      <c r="H584" s="83"/>
      <c r="I584" s="83"/>
      <c r="J584" s="83"/>
      <c r="K584" s="83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</row>
    <row r="585" spans="8:41" x14ac:dyDescent="0.25">
      <c r="H585" s="83"/>
      <c r="I585" s="83"/>
      <c r="J585" s="83"/>
      <c r="K585" s="83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</row>
    <row r="586" spans="8:41" x14ac:dyDescent="0.25">
      <c r="H586" s="83"/>
      <c r="I586" s="83"/>
      <c r="J586" s="83"/>
      <c r="K586" s="83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</row>
    <row r="587" spans="8:41" x14ac:dyDescent="0.25">
      <c r="H587" s="83"/>
      <c r="I587" s="83"/>
      <c r="J587" s="83"/>
      <c r="K587" s="83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</row>
    <row r="588" spans="8:41" x14ac:dyDescent="0.25">
      <c r="H588" s="83"/>
      <c r="I588" s="83"/>
      <c r="J588" s="83"/>
      <c r="K588" s="83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</row>
    <row r="589" spans="8:41" x14ac:dyDescent="0.25">
      <c r="H589" s="83"/>
      <c r="I589" s="83"/>
      <c r="J589" s="83"/>
      <c r="K589" s="83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</row>
    <row r="590" spans="8:41" x14ac:dyDescent="0.25">
      <c r="H590" s="83"/>
      <c r="I590" s="83"/>
      <c r="J590" s="83"/>
      <c r="K590" s="83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</row>
    <row r="591" spans="8:41" x14ac:dyDescent="0.25">
      <c r="H591" s="83"/>
      <c r="I591" s="83"/>
      <c r="J591" s="83"/>
      <c r="K591" s="83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</row>
    <row r="592" spans="8:41" x14ac:dyDescent="0.25">
      <c r="H592" s="83"/>
      <c r="I592" s="83"/>
      <c r="J592" s="83"/>
      <c r="K592" s="83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</row>
    <row r="593" spans="8:41" x14ac:dyDescent="0.25">
      <c r="H593" s="83"/>
      <c r="I593" s="83"/>
      <c r="J593" s="83"/>
      <c r="K593" s="83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</row>
    <row r="594" spans="8:41" x14ac:dyDescent="0.25">
      <c r="H594" s="83"/>
      <c r="I594" s="83"/>
      <c r="J594" s="83"/>
      <c r="K594" s="83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</row>
    <row r="595" spans="8:41" x14ac:dyDescent="0.25">
      <c r="H595" s="83"/>
      <c r="I595" s="83"/>
      <c r="J595" s="83"/>
      <c r="K595" s="83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</row>
    <row r="596" spans="8:41" x14ac:dyDescent="0.25">
      <c r="H596" s="83"/>
      <c r="I596" s="83"/>
      <c r="J596" s="83"/>
      <c r="K596" s="83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</row>
    <row r="597" spans="8:41" x14ac:dyDescent="0.25">
      <c r="H597" s="83"/>
      <c r="I597" s="83"/>
      <c r="J597" s="83"/>
      <c r="K597" s="83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</row>
    <row r="598" spans="8:41" x14ac:dyDescent="0.25">
      <c r="H598" s="83"/>
      <c r="I598" s="83"/>
      <c r="J598" s="83"/>
      <c r="K598" s="83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</row>
    <row r="599" spans="8:41" x14ac:dyDescent="0.25">
      <c r="H599" s="83"/>
      <c r="I599" s="83"/>
      <c r="J599" s="83"/>
      <c r="K599" s="83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</row>
    <row r="600" spans="8:41" x14ac:dyDescent="0.25">
      <c r="H600" s="83"/>
      <c r="I600" s="83"/>
      <c r="J600" s="83"/>
      <c r="K600" s="83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</row>
    <row r="601" spans="8:41" x14ac:dyDescent="0.25">
      <c r="H601" s="83"/>
      <c r="I601" s="83"/>
      <c r="J601" s="83"/>
      <c r="K601" s="83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</row>
    <row r="602" spans="8:41" x14ac:dyDescent="0.25">
      <c r="H602" s="83"/>
      <c r="I602" s="83"/>
      <c r="J602" s="83"/>
      <c r="K602" s="83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</row>
    <row r="603" spans="8:41" x14ac:dyDescent="0.25">
      <c r="H603" s="83"/>
      <c r="I603" s="83"/>
      <c r="J603" s="83"/>
      <c r="K603" s="83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</row>
    <row r="604" spans="8:41" x14ac:dyDescent="0.25">
      <c r="H604" s="83"/>
      <c r="I604" s="83"/>
      <c r="J604" s="83"/>
      <c r="K604" s="83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</row>
    <row r="605" spans="8:41" x14ac:dyDescent="0.25">
      <c r="H605" s="83"/>
      <c r="I605" s="83"/>
      <c r="J605" s="83"/>
      <c r="K605" s="83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</row>
    <row r="606" spans="8:41" x14ac:dyDescent="0.25">
      <c r="H606" s="83"/>
      <c r="I606" s="83"/>
      <c r="J606" s="83"/>
      <c r="K606" s="83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</row>
    <row r="607" spans="8:41" x14ac:dyDescent="0.25">
      <c r="H607" s="83"/>
      <c r="I607" s="83"/>
      <c r="J607" s="83"/>
      <c r="K607" s="83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</row>
    <row r="608" spans="8:41" x14ac:dyDescent="0.25">
      <c r="H608" s="83"/>
      <c r="I608" s="83"/>
      <c r="J608" s="83"/>
      <c r="K608" s="83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</row>
    <row r="609" spans="8:41" x14ac:dyDescent="0.25">
      <c r="H609" s="83"/>
      <c r="I609" s="83"/>
      <c r="J609" s="83"/>
      <c r="K609" s="83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</row>
    <row r="610" spans="8:41" x14ac:dyDescent="0.25">
      <c r="H610" s="83"/>
      <c r="I610" s="83"/>
      <c r="J610" s="83"/>
      <c r="K610" s="83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</row>
    <row r="611" spans="8:41" x14ac:dyDescent="0.25">
      <c r="H611" s="83"/>
      <c r="I611" s="83"/>
      <c r="J611" s="83"/>
      <c r="K611" s="83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</row>
    <row r="612" spans="8:41" x14ac:dyDescent="0.25">
      <c r="H612" s="83"/>
      <c r="I612" s="83"/>
      <c r="J612" s="83"/>
      <c r="K612" s="83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</row>
    <row r="613" spans="8:41" x14ac:dyDescent="0.25">
      <c r="H613" s="83"/>
      <c r="I613" s="83"/>
      <c r="J613" s="83"/>
      <c r="K613" s="83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</row>
    <row r="614" spans="8:41" x14ac:dyDescent="0.25">
      <c r="H614" s="83"/>
      <c r="I614" s="83"/>
      <c r="J614" s="83"/>
      <c r="K614" s="83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</row>
    <row r="615" spans="8:41" x14ac:dyDescent="0.25">
      <c r="H615" s="83"/>
      <c r="I615" s="83"/>
      <c r="J615" s="83"/>
      <c r="K615" s="83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</row>
    <row r="616" spans="8:41" x14ac:dyDescent="0.25">
      <c r="H616" s="83"/>
      <c r="I616" s="83"/>
      <c r="J616" s="83"/>
      <c r="K616" s="83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</row>
    <row r="617" spans="8:41" x14ac:dyDescent="0.25">
      <c r="H617" s="83"/>
      <c r="I617" s="83"/>
      <c r="J617" s="83"/>
      <c r="K617" s="83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</row>
    <row r="618" spans="8:41" x14ac:dyDescent="0.25">
      <c r="H618" s="83"/>
      <c r="I618" s="83"/>
      <c r="J618" s="83"/>
      <c r="K618" s="83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</row>
    <row r="619" spans="8:41" x14ac:dyDescent="0.25">
      <c r="H619" s="83"/>
      <c r="I619" s="83"/>
      <c r="J619" s="83"/>
      <c r="K619" s="83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</row>
    <row r="620" spans="8:41" x14ac:dyDescent="0.25">
      <c r="H620" s="83"/>
      <c r="I620" s="83"/>
      <c r="J620" s="83"/>
      <c r="K620" s="83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</row>
    <row r="621" spans="8:41" x14ac:dyDescent="0.25">
      <c r="H621" s="83"/>
      <c r="I621" s="83"/>
      <c r="J621" s="83"/>
      <c r="K621" s="83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</row>
    <row r="622" spans="8:41" x14ac:dyDescent="0.25">
      <c r="H622" s="83"/>
      <c r="I622" s="83"/>
      <c r="J622" s="83"/>
      <c r="K622" s="83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</row>
    <row r="623" spans="8:41" x14ac:dyDescent="0.25">
      <c r="H623" s="83"/>
      <c r="I623" s="83"/>
      <c r="J623" s="83"/>
      <c r="K623" s="83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</row>
    <row r="624" spans="8:41" x14ac:dyDescent="0.25">
      <c r="H624" s="83"/>
      <c r="I624" s="83"/>
      <c r="J624" s="83"/>
      <c r="K624" s="83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</row>
    <row r="625" spans="8:41" x14ac:dyDescent="0.25">
      <c r="H625" s="83"/>
      <c r="I625" s="83"/>
      <c r="J625" s="83"/>
      <c r="K625" s="83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</row>
    <row r="626" spans="8:41" x14ac:dyDescent="0.25">
      <c r="H626" s="83"/>
      <c r="I626" s="83"/>
      <c r="J626" s="83"/>
      <c r="K626" s="83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</row>
    <row r="627" spans="8:41" x14ac:dyDescent="0.25">
      <c r="H627" s="83"/>
      <c r="I627" s="83"/>
      <c r="J627" s="83"/>
      <c r="K627" s="83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</row>
    <row r="628" spans="8:41" x14ac:dyDescent="0.25">
      <c r="H628" s="83"/>
      <c r="I628" s="83"/>
      <c r="J628" s="83"/>
      <c r="K628" s="83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</row>
    <row r="629" spans="8:41" x14ac:dyDescent="0.25">
      <c r="H629" s="83"/>
      <c r="I629" s="83"/>
      <c r="J629" s="83"/>
      <c r="K629" s="83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</row>
    <row r="630" spans="8:41" x14ac:dyDescent="0.25">
      <c r="H630" s="83"/>
      <c r="I630" s="83"/>
      <c r="J630" s="83"/>
      <c r="K630" s="83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</row>
    <row r="631" spans="8:41" x14ac:dyDescent="0.25">
      <c r="H631" s="83"/>
      <c r="I631" s="83"/>
      <c r="J631" s="83"/>
      <c r="K631" s="83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</row>
    <row r="632" spans="8:41" x14ac:dyDescent="0.25">
      <c r="H632" s="83"/>
      <c r="I632" s="83"/>
      <c r="J632" s="83"/>
      <c r="K632" s="83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</row>
    <row r="633" spans="8:41" x14ac:dyDescent="0.25">
      <c r="H633" s="83"/>
      <c r="I633" s="83"/>
      <c r="J633" s="83"/>
      <c r="K633" s="83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</row>
    <row r="634" spans="8:41" x14ac:dyDescent="0.25">
      <c r="H634" s="83"/>
      <c r="I634" s="83"/>
      <c r="J634" s="83"/>
      <c r="K634" s="83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</row>
    <row r="635" spans="8:41" x14ac:dyDescent="0.25">
      <c r="H635" s="83"/>
      <c r="I635" s="83"/>
      <c r="J635" s="83"/>
      <c r="K635" s="83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</row>
    <row r="636" spans="8:41" x14ac:dyDescent="0.25">
      <c r="H636" s="83"/>
      <c r="I636" s="83"/>
      <c r="J636" s="83"/>
      <c r="K636" s="83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</row>
    <row r="637" spans="8:41" x14ac:dyDescent="0.25">
      <c r="H637" s="83"/>
      <c r="I637" s="83"/>
      <c r="J637" s="83"/>
      <c r="K637" s="83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</row>
    <row r="638" spans="8:41" x14ac:dyDescent="0.25">
      <c r="H638" s="83"/>
      <c r="I638" s="83"/>
      <c r="J638" s="83"/>
      <c r="K638" s="83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</row>
    <row r="639" spans="8:41" x14ac:dyDescent="0.25">
      <c r="H639" s="83"/>
      <c r="I639" s="83"/>
      <c r="J639" s="83"/>
      <c r="K639" s="83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</row>
    <row r="640" spans="8:41" x14ac:dyDescent="0.25">
      <c r="H640" s="83"/>
      <c r="I640" s="83"/>
      <c r="J640" s="83"/>
      <c r="K640" s="83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</row>
    <row r="641" spans="8:41" x14ac:dyDescent="0.25">
      <c r="H641" s="83"/>
      <c r="I641" s="83"/>
      <c r="J641" s="83"/>
      <c r="K641" s="83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</row>
    <row r="642" spans="8:41" x14ac:dyDescent="0.25">
      <c r="H642" s="83"/>
      <c r="I642" s="83"/>
      <c r="J642" s="83"/>
      <c r="K642" s="83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</row>
    <row r="643" spans="8:41" x14ac:dyDescent="0.25">
      <c r="H643" s="83"/>
      <c r="I643" s="83"/>
      <c r="J643" s="83"/>
      <c r="K643" s="83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</row>
    <row r="644" spans="8:41" x14ac:dyDescent="0.25">
      <c r="H644" s="83"/>
      <c r="I644" s="83"/>
      <c r="J644" s="83"/>
      <c r="K644" s="83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</row>
    <row r="645" spans="8:41" x14ac:dyDescent="0.25">
      <c r="H645" s="83"/>
      <c r="I645" s="83"/>
      <c r="J645" s="83"/>
      <c r="K645" s="83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</row>
    <row r="646" spans="8:41" x14ac:dyDescent="0.25">
      <c r="H646" s="83"/>
      <c r="I646" s="83"/>
      <c r="J646" s="83"/>
      <c r="K646" s="83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</row>
    <row r="647" spans="8:41" x14ac:dyDescent="0.25">
      <c r="H647" s="83"/>
      <c r="I647" s="83"/>
      <c r="J647" s="83"/>
      <c r="K647" s="83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</row>
    <row r="648" spans="8:41" x14ac:dyDescent="0.25">
      <c r="H648" s="83"/>
      <c r="I648" s="83"/>
      <c r="J648" s="83"/>
      <c r="K648" s="83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</row>
    <row r="649" spans="8:41" x14ac:dyDescent="0.25">
      <c r="H649" s="83"/>
      <c r="I649" s="83"/>
      <c r="J649" s="83"/>
      <c r="K649" s="83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</row>
    <row r="650" spans="8:41" x14ac:dyDescent="0.25">
      <c r="H650" s="83"/>
      <c r="I650" s="83"/>
      <c r="J650" s="83"/>
      <c r="K650" s="83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</row>
    <row r="651" spans="8:41" x14ac:dyDescent="0.25">
      <c r="H651" s="83"/>
      <c r="I651" s="83"/>
      <c r="J651" s="83"/>
      <c r="K651" s="83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</row>
    <row r="652" spans="8:41" x14ac:dyDescent="0.25">
      <c r="H652" s="83"/>
      <c r="I652" s="83"/>
      <c r="J652" s="83"/>
      <c r="K652" s="83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</row>
    <row r="653" spans="8:41" x14ac:dyDescent="0.25">
      <c r="H653" s="83"/>
      <c r="I653" s="83"/>
      <c r="J653" s="83"/>
      <c r="K653" s="83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</row>
    <row r="654" spans="8:41" x14ac:dyDescent="0.25">
      <c r="H654" s="83"/>
      <c r="I654" s="83"/>
      <c r="J654" s="83"/>
      <c r="K654" s="83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</row>
    <row r="655" spans="8:41" x14ac:dyDescent="0.25">
      <c r="H655" s="83"/>
      <c r="I655" s="83"/>
      <c r="J655" s="83"/>
      <c r="K655" s="83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</row>
    <row r="656" spans="8:41" x14ac:dyDescent="0.25">
      <c r="H656" s="83"/>
      <c r="I656" s="83"/>
      <c r="J656" s="83"/>
      <c r="K656" s="83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</row>
    <row r="657" spans="8:41" x14ac:dyDescent="0.25">
      <c r="H657" s="83"/>
      <c r="I657" s="83"/>
      <c r="J657" s="83"/>
      <c r="K657" s="83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</row>
    <row r="658" spans="8:41" x14ac:dyDescent="0.25">
      <c r="H658" s="83"/>
      <c r="I658" s="83"/>
      <c r="J658" s="83"/>
      <c r="K658" s="83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</row>
    <row r="659" spans="8:41" x14ac:dyDescent="0.25">
      <c r="H659" s="83"/>
      <c r="I659" s="83"/>
      <c r="J659" s="83"/>
      <c r="K659" s="83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</row>
    <row r="660" spans="8:41" x14ac:dyDescent="0.25">
      <c r="H660" s="83"/>
      <c r="I660" s="83"/>
      <c r="J660" s="83"/>
      <c r="K660" s="83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</row>
    <row r="661" spans="8:41" x14ac:dyDescent="0.25">
      <c r="H661" s="83"/>
      <c r="I661" s="83"/>
      <c r="J661" s="83"/>
      <c r="K661" s="83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</row>
    <row r="662" spans="8:41" x14ac:dyDescent="0.25">
      <c r="H662" s="83"/>
      <c r="I662" s="83"/>
      <c r="J662" s="83"/>
      <c r="K662" s="83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</row>
    <row r="663" spans="8:41" x14ac:dyDescent="0.25">
      <c r="H663" s="83"/>
      <c r="I663" s="83"/>
      <c r="J663" s="83"/>
      <c r="K663" s="83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</row>
    <row r="664" spans="8:41" x14ac:dyDescent="0.25">
      <c r="H664" s="83"/>
      <c r="I664" s="83"/>
      <c r="J664" s="83"/>
      <c r="K664" s="83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</row>
    <row r="665" spans="8:41" x14ac:dyDescent="0.25">
      <c r="H665" s="83"/>
      <c r="I665" s="83"/>
      <c r="J665" s="83"/>
      <c r="K665" s="83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</row>
    <row r="666" spans="8:41" x14ac:dyDescent="0.25">
      <c r="H666" s="83"/>
      <c r="I666" s="83"/>
      <c r="J666" s="83"/>
      <c r="K666" s="83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</row>
    <row r="667" spans="8:41" x14ac:dyDescent="0.25">
      <c r="H667" s="83"/>
      <c r="I667" s="83"/>
      <c r="J667" s="83"/>
      <c r="K667" s="83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</row>
    <row r="668" spans="8:41" x14ac:dyDescent="0.25">
      <c r="H668" s="83"/>
      <c r="I668" s="83"/>
      <c r="J668" s="83"/>
      <c r="K668" s="83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</row>
    <row r="669" spans="8:41" x14ac:dyDescent="0.25">
      <c r="H669" s="83"/>
      <c r="I669" s="83"/>
      <c r="J669" s="83"/>
      <c r="K669" s="83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</row>
    <row r="670" spans="8:41" x14ac:dyDescent="0.25">
      <c r="H670" s="83"/>
      <c r="I670" s="83"/>
      <c r="J670" s="83"/>
      <c r="K670" s="83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</row>
    <row r="671" spans="8:41" x14ac:dyDescent="0.25">
      <c r="H671" s="83"/>
      <c r="I671" s="83"/>
      <c r="J671" s="83"/>
      <c r="K671" s="83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</row>
    <row r="672" spans="8:41" x14ac:dyDescent="0.25">
      <c r="H672" s="83"/>
      <c r="I672" s="83"/>
      <c r="J672" s="83"/>
      <c r="K672" s="83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</row>
    <row r="673" spans="8:41" x14ac:dyDescent="0.25">
      <c r="H673" s="83"/>
      <c r="I673" s="83"/>
      <c r="J673" s="83"/>
      <c r="K673" s="83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</row>
    <row r="674" spans="8:41" x14ac:dyDescent="0.25">
      <c r="H674" s="83"/>
      <c r="I674" s="83"/>
      <c r="J674" s="83"/>
      <c r="K674" s="83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</row>
    <row r="675" spans="8:41" x14ac:dyDescent="0.25">
      <c r="H675" s="83"/>
      <c r="I675" s="83"/>
      <c r="J675" s="83"/>
      <c r="K675" s="83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</row>
    <row r="676" spans="8:41" x14ac:dyDescent="0.25">
      <c r="H676" s="83"/>
      <c r="I676" s="83"/>
      <c r="J676" s="83"/>
      <c r="K676" s="83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</row>
    <row r="677" spans="8:41" x14ac:dyDescent="0.25">
      <c r="H677" s="83"/>
      <c r="I677" s="83"/>
      <c r="J677" s="83"/>
      <c r="K677" s="83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</row>
    <row r="678" spans="8:41" x14ac:dyDescent="0.25">
      <c r="H678" s="83"/>
      <c r="I678" s="83"/>
      <c r="J678" s="83"/>
      <c r="K678" s="83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</row>
    <row r="679" spans="8:41" x14ac:dyDescent="0.25">
      <c r="H679" s="83"/>
      <c r="I679" s="83"/>
      <c r="J679" s="83"/>
      <c r="K679" s="83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</row>
    <row r="680" spans="8:41" x14ac:dyDescent="0.25">
      <c r="H680" s="83"/>
      <c r="I680" s="83"/>
      <c r="J680" s="83"/>
      <c r="K680" s="83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</row>
    <row r="681" spans="8:41" x14ac:dyDescent="0.25">
      <c r="H681" s="83"/>
      <c r="I681" s="83"/>
      <c r="J681" s="83"/>
      <c r="K681" s="83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</row>
    <row r="682" spans="8:41" x14ac:dyDescent="0.25">
      <c r="H682" s="83"/>
      <c r="I682" s="83"/>
      <c r="J682" s="83"/>
      <c r="K682" s="83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</row>
    <row r="683" spans="8:41" x14ac:dyDescent="0.25">
      <c r="H683" s="83"/>
      <c r="I683" s="83"/>
      <c r="J683" s="83"/>
      <c r="K683" s="83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</row>
    <row r="684" spans="8:41" x14ac:dyDescent="0.25">
      <c r="H684" s="83"/>
      <c r="I684" s="83"/>
      <c r="J684" s="83"/>
      <c r="K684" s="83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</row>
    <row r="685" spans="8:41" x14ac:dyDescent="0.25">
      <c r="H685" s="83"/>
      <c r="I685" s="83"/>
      <c r="J685" s="83"/>
      <c r="K685" s="83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</row>
    <row r="686" spans="8:41" x14ac:dyDescent="0.25">
      <c r="H686" s="83"/>
      <c r="I686" s="83"/>
      <c r="J686" s="83"/>
      <c r="K686" s="83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</row>
    <row r="687" spans="8:41" x14ac:dyDescent="0.25">
      <c r="H687" s="83"/>
      <c r="I687" s="83"/>
      <c r="J687" s="83"/>
      <c r="K687" s="83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</row>
    <row r="688" spans="8:41" x14ac:dyDescent="0.25">
      <c r="H688" s="83"/>
      <c r="I688" s="83"/>
      <c r="J688" s="83"/>
      <c r="K688" s="83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</row>
    <row r="689" spans="8:41" x14ac:dyDescent="0.25">
      <c r="H689" s="83"/>
      <c r="I689" s="83"/>
      <c r="J689" s="83"/>
      <c r="K689" s="83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</row>
    <row r="690" spans="8:41" x14ac:dyDescent="0.25">
      <c r="H690" s="83"/>
      <c r="I690" s="83"/>
      <c r="J690" s="83"/>
      <c r="K690" s="83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</row>
    <row r="691" spans="8:41" x14ac:dyDescent="0.25">
      <c r="H691" s="83"/>
      <c r="I691" s="83"/>
      <c r="J691" s="83"/>
      <c r="K691" s="83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</row>
    <row r="692" spans="8:41" x14ac:dyDescent="0.25">
      <c r="H692" s="83"/>
      <c r="I692" s="83"/>
      <c r="J692" s="83"/>
      <c r="K692" s="83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</row>
    <row r="693" spans="8:41" x14ac:dyDescent="0.25">
      <c r="H693" s="83"/>
      <c r="I693" s="83"/>
      <c r="J693" s="83"/>
      <c r="K693" s="83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</row>
    <row r="694" spans="8:41" x14ac:dyDescent="0.25">
      <c r="H694" s="83"/>
      <c r="I694" s="83"/>
      <c r="J694" s="83"/>
      <c r="K694" s="83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</row>
    <row r="695" spans="8:41" x14ac:dyDescent="0.25">
      <c r="H695" s="83"/>
      <c r="I695" s="83"/>
      <c r="J695" s="83"/>
      <c r="K695" s="83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</row>
    <row r="696" spans="8:41" x14ac:dyDescent="0.25">
      <c r="H696" s="83"/>
      <c r="I696" s="83"/>
      <c r="J696" s="83"/>
      <c r="K696" s="83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</row>
    <row r="697" spans="8:41" x14ac:dyDescent="0.25">
      <c r="H697" s="83"/>
      <c r="I697" s="83"/>
      <c r="J697" s="83"/>
      <c r="K697" s="83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</row>
    <row r="698" spans="8:41" x14ac:dyDescent="0.25">
      <c r="H698" s="83"/>
      <c r="I698" s="83"/>
      <c r="J698" s="83"/>
      <c r="K698" s="83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</row>
    <row r="699" spans="8:41" x14ac:dyDescent="0.25">
      <c r="H699" s="83"/>
      <c r="I699" s="83"/>
      <c r="J699" s="83"/>
      <c r="K699" s="83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</row>
    <row r="700" spans="8:41" x14ac:dyDescent="0.25">
      <c r="H700" s="83"/>
      <c r="I700" s="83"/>
      <c r="J700" s="83"/>
      <c r="K700" s="83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</row>
    <row r="701" spans="8:41" x14ac:dyDescent="0.25">
      <c r="H701" s="83"/>
      <c r="I701" s="83"/>
      <c r="J701" s="83"/>
      <c r="K701" s="83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</row>
    <row r="702" spans="8:41" x14ac:dyDescent="0.25">
      <c r="H702" s="83"/>
      <c r="I702" s="83"/>
      <c r="J702" s="83"/>
      <c r="K702" s="83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</row>
    <row r="703" spans="8:41" x14ac:dyDescent="0.25">
      <c r="H703" s="83"/>
      <c r="I703" s="83"/>
      <c r="J703" s="83"/>
      <c r="K703" s="83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</row>
    <row r="704" spans="8:41" x14ac:dyDescent="0.25">
      <c r="H704" s="83"/>
      <c r="I704" s="83"/>
      <c r="J704" s="83"/>
      <c r="K704" s="83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</row>
    <row r="705" spans="8:41" x14ac:dyDescent="0.25">
      <c r="H705" s="83"/>
      <c r="I705" s="83"/>
      <c r="J705" s="83"/>
      <c r="K705" s="83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</row>
    <row r="706" spans="8:41" x14ac:dyDescent="0.25">
      <c r="H706" s="83"/>
      <c r="I706" s="83"/>
      <c r="J706" s="83"/>
      <c r="K706" s="83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</row>
    <row r="707" spans="8:41" x14ac:dyDescent="0.25">
      <c r="H707" s="83"/>
      <c r="I707" s="83"/>
      <c r="J707" s="83"/>
      <c r="K707" s="83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</row>
    <row r="708" spans="8:41" x14ac:dyDescent="0.25">
      <c r="H708" s="83"/>
      <c r="I708" s="83"/>
      <c r="J708" s="83"/>
      <c r="K708" s="83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</row>
    <row r="709" spans="8:41" x14ac:dyDescent="0.25">
      <c r="H709" s="83"/>
      <c r="I709" s="83"/>
      <c r="J709" s="83"/>
      <c r="K709" s="83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</row>
    <row r="710" spans="8:41" x14ac:dyDescent="0.25">
      <c r="H710" s="83"/>
      <c r="I710" s="83"/>
      <c r="J710" s="83"/>
      <c r="K710" s="83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</row>
    <row r="711" spans="8:41" x14ac:dyDescent="0.25">
      <c r="H711" s="83"/>
      <c r="I711" s="83"/>
      <c r="J711" s="83"/>
      <c r="K711" s="83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</row>
    <row r="712" spans="8:41" x14ac:dyDescent="0.25">
      <c r="H712" s="83"/>
      <c r="I712" s="83"/>
      <c r="J712" s="83"/>
      <c r="K712" s="83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</row>
    <row r="713" spans="8:41" x14ac:dyDescent="0.25">
      <c r="H713" s="83"/>
      <c r="I713" s="83"/>
      <c r="J713" s="83"/>
      <c r="K713" s="83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</row>
    <row r="714" spans="8:41" x14ac:dyDescent="0.25">
      <c r="H714" s="83"/>
      <c r="I714" s="83"/>
      <c r="J714" s="83"/>
      <c r="K714" s="83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</row>
    <row r="715" spans="8:41" x14ac:dyDescent="0.25">
      <c r="H715" s="83"/>
      <c r="I715" s="83"/>
      <c r="J715" s="83"/>
      <c r="K715" s="83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</row>
    <row r="716" spans="8:41" x14ac:dyDescent="0.25">
      <c r="H716" s="83"/>
      <c r="I716" s="83"/>
      <c r="J716" s="83"/>
      <c r="K716" s="83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</row>
    <row r="717" spans="8:41" x14ac:dyDescent="0.25">
      <c r="H717" s="83"/>
      <c r="I717" s="83"/>
      <c r="J717" s="83"/>
      <c r="K717" s="83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</row>
    <row r="718" spans="8:41" x14ac:dyDescent="0.25">
      <c r="H718" s="83"/>
      <c r="I718" s="83"/>
      <c r="J718" s="83"/>
      <c r="K718" s="83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</row>
    <row r="719" spans="8:41" x14ac:dyDescent="0.25">
      <c r="H719" s="83"/>
      <c r="I719" s="83"/>
      <c r="J719" s="83"/>
      <c r="K719" s="83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</row>
    <row r="720" spans="8:41" x14ac:dyDescent="0.25">
      <c r="H720" s="83"/>
      <c r="I720" s="83"/>
      <c r="J720" s="83"/>
      <c r="K720" s="83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</row>
    <row r="721" spans="8:41" x14ac:dyDescent="0.25">
      <c r="H721" s="83"/>
      <c r="I721" s="83"/>
      <c r="J721" s="83"/>
      <c r="K721" s="83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</row>
    <row r="722" spans="8:41" x14ac:dyDescent="0.25">
      <c r="H722" s="83"/>
      <c r="I722" s="83"/>
      <c r="J722" s="83"/>
      <c r="K722" s="83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</row>
    <row r="723" spans="8:41" x14ac:dyDescent="0.25">
      <c r="H723" s="83"/>
      <c r="I723" s="83"/>
      <c r="J723" s="83"/>
      <c r="K723" s="83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</row>
    <row r="724" spans="8:41" x14ac:dyDescent="0.25">
      <c r="H724" s="83"/>
      <c r="I724" s="83"/>
      <c r="J724" s="83"/>
      <c r="K724" s="83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</row>
    <row r="725" spans="8:41" x14ac:dyDescent="0.25">
      <c r="H725" s="83"/>
      <c r="I725" s="83"/>
      <c r="J725" s="83"/>
      <c r="K725" s="83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</row>
    <row r="726" spans="8:41" x14ac:dyDescent="0.25">
      <c r="H726" s="83"/>
      <c r="I726" s="83"/>
      <c r="J726" s="83"/>
      <c r="K726" s="83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</row>
    <row r="727" spans="8:41" x14ac:dyDescent="0.25">
      <c r="H727" s="83"/>
      <c r="I727" s="83"/>
      <c r="J727" s="83"/>
      <c r="K727" s="83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</row>
    <row r="728" spans="8:41" x14ac:dyDescent="0.25">
      <c r="H728" s="83"/>
      <c r="I728" s="83"/>
      <c r="J728" s="83"/>
      <c r="K728" s="83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</row>
    <row r="729" spans="8:41" x14ac:dyDescent="0.25">
      <c r="H729" s="83"/>
      <c r="I729" s="83"/>
      <c r="J729" s="83"/>
      <c r="K729" s="83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</row>
    <row r="730" spans="8:41" x14ac:dyDescent="0.25">
      <c r="H730" s="83"/>
      <c r="I730" s="83"/>
      <c r="J730" s="83"/>
      <c r="K730" s="83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</row>
    <row r="731" spans="8:41" x14ac:dyDescent="0.25">
      <c r="H731" s="83"/>
      <c r="I731" s="83"/>
      <c r="J731" s="83"/>
      <c r="K731" s="83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</row>
    <row r="732" spans="8:41" x14ac:dyDescent="0.25">
      <c r="H732" s="83"/>
      <c r="I732" s="83"/>
      <c r="J732" s="83"/>
      <c r="K732" s="83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</row>
    <row r="733" spans="8:41" x14ac:dyDescent="0.25">
      <c r="H733" s="83"/>
      <c r="I733" s="83"/>
      <c r="J733" s="83"/>
      <c r="K733" s="83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</row>
    <row r="734" spans="8:41" x14ac:dyDescent="0.25">
      <c r="H734" s="83"/>
      <c r="I734" s="83"/>
      <c r="J734" s="83"/>
      <c r="K734" s="83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</row>
    <row r="735" spans="8:41" x14ac:dyDescent="0.25">
      <c r="H735" s="83"/>
      <c r="I735" s="83"/>
      <c r="J735" s="83"/>
      <c r="K735" s="83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</row>
    <row r="736" spans="8:41" x14ac:dyDescent="0.25">
      <c r="H736" s="83"/>
      <c r="I736" s="83"/>
      <c r="J736" s="83"/>
      <c r="K736" s="83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</row>
    <row r="737" spans="8:41" x14ac:dyDescent="0.25">
      <c r="H737" s="83"/>
      <c r="I737" s="83"/>
      <c r="J737" s="83"/>
      <c r="K737" s="83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</row>
    <row r="738" spans="8:41" x14ac:dyDescent="0.25">
      <c r="H738" s="83"/>
      <c r="I738" s="83"/>
      <c r="J738" s="83"/>
      <c r="K738" s="83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</row>
    <row r="739" spans="8:41" x14ac:dyDescent="0.25">
      <c r="H739" s="83"/>
      <c r="I739" s="83"/>
      <c r="J739" s="83"/>
      <c r="K739" s="83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</row>
    <row r="740" spans="8:41" x14ac:dyDescent="0.25">
      <c r="H740" s="83"/>
      <c r="I740" s="83"/>
      <c r="J740" s="83"/>
      <c r="K740" s="83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</row>
    <row r="741" spans="8:41" x14ac:dyDescent="0.25">
      <c r="H741" s="83"/>
      <c r="I741" s="83"/>
      <c r="J741" s="83"/>
      <c r="K741" s="83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</row>
    <row r="742" spans="8:41" x14ac:dyDescent="0.25">
      <c r="H742" s="83"/>
      <c r="I742" s="83"/>
      <c r="J742" s="83"/>
      <c r="K742" s="83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</row>
    <row r="743" spans="8:41" x14ac:dyDescent="0.25">
      <c r="H743" s="83"/>
      <c r="I743" s="83"/>
      <c r="J743" s="83"/>
      <c r="K743" s="83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</row>
    <row r="744" spans="8:41" x14ac:dyDescent="0.25">
      <c r="H744" s="83"/>
      <c r="I744" s="83"/>
      <c r="J744" s="83"/>
      <c r="K744" s="83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</row>
    <row r="745" spans="8:41" x14ac:dyDescent="0.25">
      <c r="H745" s="83"/>
      <c r="I745" s="83"/>
      <c r="J745" s="83"/>
      <c r="K745" s="83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</row>
    <row r="746" spans="8:41" x14ac:dyDescent="0.25">
      <c r="H746" s="83"/>
      <c r="I746" s="83"/>
      <c r="J746" s="83"/>
      <c r="K746" s="83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</row>
    <row r="747" spans="8:41" x14ac:dyDescent="0.25">
      <c r="H747" s="83"/>
      <c r="I747" s="83"/>
      <c r="J747" s="83"/>
      <c r="K747" s="83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</row>
    <row r="748" spans="8:41" x14ac:dyDescent="0.25">
      <c r="H748" s="83"/>
      <c r="I748" s="83"/>
      <c r="J748" s="83"/>
      <c r="K748" s="83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</row>
    <row r="749" spans="8:41" x14ac:dyDescent="0.25">
      <c r="H749" s="83"/>
      <c r="I749" s="83"/>
      <c r="J749" s="83"/>
      <c r="K749" s="83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</row>
    <row r="750" spans="8:41" x14ac:dyDescent="0.25">
      <c r="H750" s="83"/>
      <c r="I750" s="83"/>
      <c r="J750" s="83"/>
      <c r="K750" s="83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</row>
    <row r="751" spans="8:41" x14ac:dyDescent="0.25">
      <c r="H751" s="83"/>
      <c r="I751" s="83"/>
      <c r="J751" s="83"/>
      <c r="K751" s="83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</row>
    <row r="752" spans="8:41" x14ac:dyDescent="0.25">
      <c r="H752" s="83"/>
      <c r="I752" s="83"/>
      <c r="J752" s="83"/>
      <c r="K752" s="83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</row>
    <row r="753" spans="8:41" x14ac:dyDescent="0.25">
      <c r="H753" s="83"/>
      <c r="I753" s="83"/>
      <c r="J753" s="83"/>
      <c r="K753" s="83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</row>
    <row r="754" spans="8:41" x14ac:dyDescent="0.25">
      <c r="H754" s="83"/>
      <c r="I754" s="83"/>
      <c r="J754" s="83"/>
      <c r="K754" s="83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</row>
    <row r="755" spans="8:41" x14ac:dyDescent="0.25">
      <c r="H755" s="83"/>
      <c r="I755" s="83"/>
      <c r="J755" s="83"/>
      <c r="K755" s="83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</row>
    <row r="756" spans="8:41" x14ac:dyDescent="0.25">
      <c r="H756" s="83"/>
      <c r="I756" s="83"/>
      <c r="J756" s="83"/>
      <c r="K756" s="83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</row>
    <row r="757" spans="8:41" x14ac:dyDescent="0.25">
      <c r="H757" s="83"/>
      <c r="I757" s="83"/>
      <c r="J757" s="83"/>
      <c r="K757" s="83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</row>
    <row r="758" spans="8:41" x14ac:dyDescent="0.25">
      <c r="H758" s="83"/>
      <c r="I758" s="83"/>
      <c r="J758" s="83"/>
      <c r="K758" s="83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</row>
    <row r="759" spans="8:41" x14ac:dyDescent="0.25">
      <c r="H759" s="83"/>
      <c r="I759" s="83"/>
      <c r="J759" s="83"/>
      <c r="K759" s="83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</row>
    <row r="760" spans="8:41" x14ac:dyDescent="0.25">
      <c r="H760" s="83"/>
      <c r="I760" s="83"/>
      <c r="J760" s="83"/>
      <c r="K760" s="83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</row>
    <row r="761" spans="8:41" x14ac:dyDescent="0.25">
      <c r="H761" s="83"/>
      <c r="I761" s="83"/>
      <c r="J761" s="83"/>
      <c r="K761" s="83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</row>
    <row r="762" spans="8:41" x14ac:dyDescent="0.25">
      <c r="H762" s="83"/>
      <c r="I762" s="83"/>
      <c r="J762" s="83"/>
      <c r="K762" s="83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</row>
    <row r="763" spans="8:41" x14ac:dyDescent="0.25">
      <c r="H763" s="83"/>
      <c r="I763" s="83"/>
      <c r="J763" s="83"/>
      <c r="K763" s="83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</row>
    <row r="764" spans="8:41" x14ac:dyDescent="0.25">
      <c r="H764" s="83"/>
      <c r="I764" s="83"/>
      <c r="J764" s="83"/>
      <c r="K764" s="83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</row>
    <row r="765" spans="8:41" x14ac:dyDescent="0.25">
      <c r="H765" s="83"/>
      <c r="I765" s="83"/>
      <c r="J765" s="83"/>
      <c r="K765" s="83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</row>
    <row r="766" spans="8:41" x14ac:dyDescent="0.25">
      <c r="H766" s="83"/>
      <c r="I766" s="83"/>
      <c r="J766" s="83"/>
      <c r="K766" s="83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</row>
    <row r="767" spans="8:41" x14ac:dyDescent="0.25">
      <c r="H767" s="83"/>
      <c r="I767" s="83"/>
      <c r="J767" s="83"/>
      <c r="K767" s="83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</row>
    <row r="768" spans="8:41" x14ac:dyDescent="0.25">
      <c r="H768" s="83"/>
      <c r="I768" s="83"/>
      <c r="J768" s="83"/>
      <c r="K768" s="83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</row>
    <row r="769" spans="8:41" x14ac:dyDescent="0.25">
      <c r="H769" s="83"/>
      <c r="I769" s="83"/>
      <c r="J769" s="83"/>
      <c r="K769" s="83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</row>
    <row r="770" spans="8:41" x14ac:dyDescent="0.25">
      <c r="H770" s="83"/>
      <c r="I770" s="83"/>
      <c r="J770" s="83"/>
      <c r="K770" s="83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</row>
    <row r="771" spans="8:41" x14ac:dyDescent="0.25">
      <c r="H771" s="83"/>
      <c r="I771" s="83"/>
      <c r="J771" s="83"/>
      <c r="K771" s="83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</row>
    <row r="772" spans="8:41" x14ac:dyDescent="0.25">
      <c r="H772" s="83"/>
      <c r="I772" s="83"/>
      <c r="J772" s="83"/>
      <c r="K772" s="83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</row>
    <row r="773" spans="8:41" x14ac:dyDescent="0.25">
      <c r="H773" s="83"/>
      <c r="I773" s="83"/>
      <c r="J773" s="83"/>
      <c r="K773" s="83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</row>
    <row r="774" spans="8:41" x14ac:dyDescent="0.25">
      <c r="H774" s="83"/>
      <c r="I774" s="83"/>
      <c r="J774" s="83"/>
      <c r="K774" s="83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</row>
    <row r="775" spans="8:41" x14ac:dyDescent="0.25">
      <c r="H775" s="83"/>
      <c r="I775" s="83"/>
      <c r="J775" s="83"/>
      <c r="K775" s="83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</row>
    <row r="776" spans="8:41" x14ac:dyDescent="0.25">
      <c r="H776" s="83"/>
      <c r="I776" s="83"/>
      <c r="J776" s="83"/>
      <c r="K776" s="83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</row>
    <row r="777" spans="8:41" x14ac:dyDescent="0.25">
      <c r="H777" s="83"/>
      <c r="I777" s="83"/>
      <c r="J777" s="83"/>
      <c r="K777" s="83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</row>
    <row r="778" spans="8:41" x14ac:dyDescent="0.25">
      <c r="H778" s="83"/>
      <c r="I778" s="83"/>
      <c r="J778" s="83"/>
      <c r="K778" s="83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</row>
    <row r="779" spans="8:41" x14ac:dyDescent="0.25">
      <c r="H779" s="83"/>
      <c r="I779" s="83"/>
      <c r="J779" s="83"/>
      <c r="K779" s="83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</row>
    <row r="780" spans="8:41" x14ac:dyDescent="0.25">
      <c r="H780" s="83"/>
      <c r="I780" s="83"/>
      <c r="J780" s="83"/>
      <c r="K780" s="83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</row>
    <row r="781" spans="8:41" x14ac:dyDescent="0.25">
      <c r="H781" s="83"/>
      <c r="I781" s="83"/>
      <c r="J781" s="83"/>
      <c r="K781" s="83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</row>
    <row r="782" spans="8:41" x14ac:dyDescent="0.25">
      <c r="H782" s="83"/>
      <c r="I782" s="83"/>
      <c r="J782" s="83"/>
      <c r="K782" s="83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</row>
    <row r="783" spans="8:41" x14ac:dyDescent="0.25">
      <c r="H783" s="83"/>
      <c r="I783" s="83"/>
      <c r="J783" s="83"/>
      <c r="K783" s="83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</row>
    <row r="784" spans="8:41" x14ac:dyDescent="0.25">
      <c r="H784" s="83"/>
      <c r="I784" s="83"/>
      <c r="J784" s="83"/>
      <c r="K784" s="83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</row>
    <row r="785" spans="8:41" x14ac:dyDescent="0.25">
      <c r="H785" s="83"/>
      <c r="I785" s="83"/>
      <c r="J785" s="83"/>
      <c r="K785" s="83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</row>
    <row r="786" spans="8:41" x14ac:dyDescent="0.25">
      <c r="H786" s="83"/>
      <c r="I786" s="83"/>
      <c r="J786" s="83"/>
      <c r="K786" s="83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</row>
    <row r="787" spans="8:41" x14ac:dyDescent="0.25">
      <c r="H787" s="83"/>
      <c r="I787" s="83"/>
      <c r="J787" s="83"/>
      <c r="K787" s="83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</row>
    <row r="788" spans="8:41" x14ac:dyDescent="0.25">
      <c r="H788" s="83"/>
      <c r="I788" s="83"/>
      <c r="J788" s="83"/>
      <c r="K788" s="83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</row>
    <row r="789" spans="8:41" x14ac:dyDescent="0.25">
      <c r="H789" s="83"/>
      <c r="I789" s="83"/>
      <c r="J789" s="83"/>
      <c r="K789" s="83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</row>
    <row r="790" spans="8:41" x14ac:dyDescent="0.25">
      <c r="H790" s="83"/>
      <c r="I790" s="83"/>
      <c r="J790" s="83"/>
      <c r="K790" s="83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</row>
    <row r="791" spans="8:41" x14ac:dyDescent="0.25">
      <c r="H791" s="83"/>
      <c r="I791" s="83"/>
      <c r="J791" s="83"/>
      <c r="K791" s="83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</row>
    <row r="792" spans="8:41" x14ac:dyDescent="0.25">
      <c r="H792" s="83"/>
      <c r="I792" s="83"/>
      <c r="J792" s="83"/>
      <c r="K792" s="83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</row>
    <row r="793" spans="8:41" x14ac:dyDescent="0.25">
      <c r="H793" s="83"/>
      <c r="I793" s="83"/>
      <c r="J793" s="83"/>
      <c r="K793" s="83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</row>
    <row r="794" spans="8:41" x14ac:dyDescent="0.25">
      <c r="H794" s="83"/>
      <c r="I794" s="83"/>
      <c r="J794" s="83"/>
      <c r="K794" s="83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</row>
    <row r="795" spans="8:41" x14ac:dyDescent="0.25">
      <c r="H795" s="83"/>
      <c r="I795" s="83"/>
      <c r="J795" s="83"/>
      <c r="K795" s="83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</row>
    <row r="796" spans="8:41" x14ac:dyDescent="0.25">
      <c r="H796" s="83"/>
      <c r="I796" s="83"/>
      <c r="J796" s="83"/>
      <c r="K796" s="83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</row>
    <row r="797" spans="8:41" x14ac:dyDescent="0.25">
      <c r="H797" s="83"/>
      <c r="I797" s="83"/>
      <c r="J797" s="83"/>
      <c r="K797" s="83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</row>
    <row r="798" spans="8:41" x14ac:dyDescent="0.25">
      <c r="H798" s="83"/>
      <c r="I798" s="83"/>
      <c r="J798" s="83"/>
      <c r="K798" s="83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</row>
    <row r="799" spans="8:41" x14ac:dyDescent="0.25">
      <c r="H799" s="83"/>
      <c r="I799" s="83"/>
      <c r="J799" s="83"/>
      <c r="K799" s="83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</row>
    <row r="800" spans="8:41" x14ac:dyDescent="0.25">
      <c r="H800" s="83"/>
      <c r="I800" s="83"/>
      <c r="J800" s="83"/>
      <c r="K800" s="83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</row>
    <row r="801" spans="8:41" x14ac:dyDescent="0.25">
      <c r="H801" s="83"/>
      <c r="I801" s="83"/>
      <c r="J801" s="83"/>
      <c r="K801" s="83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</row>
    <row r="802" spans="8:41" x14ac:dyDescent="0.25">
      <c r="H802" s="83"/>
      <c r="I802" s="83"/>
      <c r="J802" s="83"/>
      <c r="K802" s="83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</row>
    <row r="803" spans="8:41" x14ac:dyDescent="0.25">
      <c r="H803" s="83"/>
      <c r="I803" s="83"/>
      <c r="J803" s="83"/>
      <c r="K803" s="83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</row>
    <row r="804" spans="8:41" x14ac:dyDescent="0.25">
      <c r="H804" s="83"/>
      <c r="I804" s="83"/>
      <c r="J804" s="83"/>
      <c r="K804" s="83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</row>
    <row r="805" spans="8:41" x14ac:dyDescent="0.25">
      <c r="H805" s="83"/>
      <c r="I805" s="83"/>
      <c r="J805" s="83"/>
      <c r="K805" s="83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</row>
    <row r="806" spans="8:41" x14ac:dyDescent="0.25">
      <c r="H806" s="83"/>
      <c r="I806" s="83"/>
      <c r="J806" s="83"/>
      <c r="K806" s="83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</row>
    <row r="807" spans="8:41" x14ac:dyDescent="0.25">
      <c r="H807" s="83"/>
      <c r="I807" s="83"/>
      <c r="J807" s="83"/>
      <c r="K807" s="83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</row>
    <row r="808" spans="8:41" x14ac:dyDescent="0.25">
      <c r="H808" s="83"/>
      <c r="I808" s="83"/>
      <c r="J808" s="83"/>
      <c r="K808" s="83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</row>
    <row r="809" spans="8:41" x14ac:dyDescent="0.25">
      <c r="H809" s="83"/>
      <c r="I809" s="83"/>
      <c r="J809" s="83"/>
      <c r="K809" s="83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</row>
    <row r="810" spans="8:41" x14ac:dyDescent="0.25">
      <c r="H810" s="83"/>
      <c r="I810" s="83"/>
      <c r="J810" s="83"/>
      <c r="K810" s="83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</row>
    <row r="811" spans="8:41" x14ac:dyDescent="0.25">
      <c r="H811" s="83"/>
      <c r="I811" s="83"/>
      <c r="J811" s="83"/>
      <c r="K811" s="83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</row>
    <row r="812" spans="8:41" x14ac:dyDescent="0.25">
      <c r="H812" s="83"/>
      <c r="I812" s="83"/>
      <c r="J812" s="83"/>
      <c r="K812" s="83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</row>
    <row r="813" spans="8:41" x14ac:dyDescent="0.25">
      <c r="H813" s="83"/>
      <c r="I813" s="83"/>
      <c r="J813" s="83"/>
      <c r="K813" s="83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</row>
    <row r="814" spans="8:41" x14ac:dyDescent="0.25">
      <c r="H814" s="83"/>
      <c r="I814" s="83"/>
      <c r="J814" s="83"/>
      <c r="K814" s="83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</row>
    <row r="815" spans="8:41" x14ac:dyDescent="0.25">
      <c r="H815" s="83"/>
      <c r="I815" s="83"/>
      <c r="J815" s="83"/>
      <c r="K815" s="83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</row>
    <row r="816" spans="8:41" x14ac:dyDescent="0.25">
      <c r="H816" s="83"/>
      <c r="I816" s="83"/>
      <c r="J816" s="83"/>
      <c r="K816" s="83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</row>
    <row r="817" spans="8:41" x14ac:dyDescent="0.25">
      <c r="H817" s="83"/>
      <c r="I817" s="83"/>
      <c r="J817" s="83"/>
      <c r="K817" s="83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</row>
    <row r="818" spans="8:41" x14ac:dyDescent="0.25">
      <c r="H818" s="83"/>
      <c r="I818" s="83"/>
      <c r="J818" s="83"/>
      <c r="K818" s="83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</row>
    <row r="819" spans="8:41" x14ac:dyDescent="0.25">
      <c r="H819" s="83"/>
      <c r="I819" s="83"/>
      <c r="J819" s="83"/>
      <c r="K819" s="83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</row>
    <row r="820" spans="8:41" x14ac:dyDescent="0.25">
      <c r="H820" s="83"/>
      <c r="I820" s="83"/>
      <c r="J820" s="83"/>
      <c r="K820" s="83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</row>
    <row r="821" spans="8:41" x14ac:dyDescent="0.25">
      <c r="H821" s="83"/>
      <c r="I821" s="83"/>
      <c r="J821" s="83"/>
      <c r="K821" s="83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</row>
    <row r="822" spans="8:41" x14ac:dyDescent="0.25">
      <c r="H822" s="83"/>
      <c r="I822" s="83"/>
      <c r="J822" s="83"/>
      <c r="K822" s="83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</row>
    <row r="823" spans="8:41" x14ac:dyDescent="0.25">
      <c r="H823" s="83"/>
      <c r="I823" s="83"/>
      <c r="J823" s="83"/>
      <c r="K823" s="83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</row>
    <row r="824" spans="8:41" x14ac:dyDescent="0.25">
      <c r="H824" s="83"/>
      <c r="I824" s="83"/>
      <c r="J824" s="83"/>
      <c r="K824" s="83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</row>
    <row r="825" spans="8:41" x14ac:dyDescent="0.25">
      <c r="H825" s="83"/>
      <c r="I825" s="83"/>
      <c r="J825" s="83"/>
      <c r="K825" s="83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</row>
    <row r="826" spans="8:41" x14ac:dyDescent="0.25">
      <c r="H826" s="83"/>
      <c r="I826" s="83"/>
      <c r="J826" s="83"/>
      <c r="K826" s="83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</row>
    <row r="827" spans="8:41" x14ac:dyDescent="0.25">
      <c r="H827" s="83"/>
      <c r="I827" s="83"/>
      <c r="J827" s="83"/>
      <c r="K827" s="83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</row>
    <row r="828" spans="8:41" x14ac:dyDescent="0.25">
      <c r="H828" s="83"/>
      <c r="I828" s="83"/>
      <c r="J828" s="83"/>
      <c r="K828" s="83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</row>
    <row r="829" spans="8:41" x14ac:dyDescent="0.25">
      <c r="H829" s="83"/>
      <c r="I829" s="83"/>
      <c r="J829" s="83"/>
      <c r="K829" s="83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</row>
    <row r="830" spans="8:41" x14ac:dyDescent="0.25">
      <c r="H830" s="83"/>
      <c r="I830" s="83"/>
      <c r="J830" s="83"/>
      <c r="K830" s="83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</row>
    <row r="831" spans="8:41" x14ac:dyDescent="0.25">
      <c r="H831" s="83"/>
      <c r="I831" s="83"/>
      <c r="J831" s="83"/>
      <c r="K831" s="83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</row>
    <row r="832" spans="8:41" x14ac:dyDescent="0.25">
      <c r="H832" s="83"/>
      <c r="I832" s="83"/>
      <c r="J832" s="83"/>
      <c r="K832" s="83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</row>
    <row r="833" spans="8:41" x14ac:dyDescent="0.25">
      <c r="H833" s="83"/>
      <c r="I833" s="83"/>
      <c r="J833" s="83"/>
      <c r="K833" s="83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</row>
    <row r="834" spans="8:41" x14ac:dyDescent="0.25">
      <c r="H834" s="83"/>
      <c r="I834" s="83"/>
      <c r="J834" s="83"/>
      <c r="K834" s="83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</row>
    <row r="835" spans="8:41" x14ac:dyDescent="0.25">
      <c r="H835" s="83"/>
      <c r="I835" s="83"/>
      <c r="J835" s="83"/>
      <c r="K835" s="83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</row>
    <row r="836" spans="8:41" x14ac:dyDescent="0.25">
      <c r="H836" s="83"/>
      <c r="I836" s="83"/>
      <c r="J836" s="83"/>
      <c r="K836" s="83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</row>
    <row r="837" spans="8:41" x14ac:dyDescent="0.25">
      <c r="H837" s="83"/>
      <c r="I837" s="83"/>
      <c r="J837" s="83"/>
      <c r="K837" s="83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</row>
    <row r="838" spans="8:41" x14ac:dyDescent="0.25">
      <c r="H838" s="83"/>
      <c r="I838" s="83"/>
      <c r="J838" s="83"/>
      <c r="K838" s="83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</row>
    <row r="839" spans="8:41" x14ac:dyDescent="0.25">
      <c r="H839" s="83"/>
      <c r="I839" s="83"/>
      <c r="J839" s="83"/>
      <c r="K839" s="83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</row>
    <row r="840" spans="8:41" x14ac:dyDescent="0.25">
      <c r="H840" s="83"/>
      <c r="I840" s="83"/>
      <c r="J840" s="83"/>
      <c r="K840" s="83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</row>
    <row r="841" spans="8:41" x14ac:dyDescent="0.25">
      <c r="H841" s="83"/>
      <c r="I841" s="83"/>
      <c r="J841" s="83"/>
      <c r="K841" s="83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</row>
    <row r="842" spans="8:41" x14ac:dyDescent="0.25">
      <c r="H842" s="83"/>
      <c r="I842" s="83"/>
      <c r="J842" s="83"/>
      <c r="K842" s="83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</row>
    <row r="843" spans="8:41" x14ac:dyDescent="0.25">
      <c r="H843" s="83"/>
      <c r="I843" s="83"/>
      <c r="J843" s="83"/>
      <c r="K843" s="83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</row>
    <row r="844" spans="8:41" x14ac:dyDescent="0.25">
      <c r="H844" s="83"/>
      <c r="I844" s="83"/>
      <c r="J844" s="83"/>
      <c r="K844" s="83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</row>
    <row r="845" spans="8:41" x14ac:dyDescent="0.25">
      <c r="H845" s="83"/>
      <c r="I845" s="83"/>
      <c r="J845" s="83"/>
      <c r="K845" s="83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</row>
    <row r="846" spans="8:41" x14ac:dyDescent="0.25">
      <c r="H846" s="83"/>
      <c r="I846" s="83"/>
      <c r="J846" s="83"/>
      <c r="K846" s="83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</row>
    <row r="847" spans="8:41" x14ac:dyDescent="0.25">
      <c r="H847" s="83"/>
      <c r="I847" s="83"/>
      <c r="J847" s="83"/>
      <c r="K847" s="83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</row>
    <row r="848" spans="8:41" x14ac:dyDescent="0.25">
      <c r="H848" s="83"/>
      <c r="I848" s="83"/>
      <c r="J848" s="83"/>
      <c r="K848" s="83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</row>
    <row r="849" spans="8:41" x14ac:dyDescent="0.25">
      <c r="H849" s="83"/>
      <c r="I849" s="83"/>
      <c r="J849" s="83"/>
      <c r="K849" s="83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</row>
    <row r="850" spans="8:41" x14ac:dyDescent="0.25">
      <c r="H850" s="83"/>
      <c r="I850" s="83"/>
      <c r="J850" s="83"/>
      <c r="K850" s="83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</row>
    <row r="851" spans="8:41" x14ac:dyDescent="0.25">
      <c r="H851" s="83"/>
      <c r="I851" s="83"/>
      <c r="J851" s="83"/>
      <c r="K851" s="83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</row>
    <row r="852" spans="8:41" x14ac:dyDescent="0.25">
      <c r="H852" s="83"/>
      <c r="I852" s="83"/>
      <c r="J852" s="83"/>
      <c r="K852" s="83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</row>
    <row r="853" spans="8:41" x14ac:dyDescent="0.25">
      <c r="H853" s="83"/>
      <c r="I853" s="83"/>
      <c r="J853" s="83"/>
      <c r="K853" s="83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</row>
    <row r="854" spans="8:41" x14ac:dyDescent="0.25">
      <c r="H854" s="83"/>
      <c r="I854" s="83"/>
      <c r="J854" s="83"/>
      <c r="K854" s="83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</row>
    <row r="855" spans="8:41" x14ac:dyDescent="0.25">
      <c r="H855" s="83"/>
      <c r="I855" s="83"/>
      <c r="J855" s="83"/>
      <c r="K855" s="83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</row>
    <row r="856" spans="8:41" x14ac:dyDescent="0.25">
      <c r="H856" s="83"/>
      <c r="I856" s="83"/>
      <c r="J856" s="83"/>
      <c r="K856" s="83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</row>
    <row r="857" spans="8:41" x14ac:dyDescent="0.25">
      <c r="H857" s="83"/>
      <c r="I857" s="83"/>
      <c r="J857" s="83"/>
      <c r="K857" s="83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</row>
    <row r="858" spans="8:41" x14ac:dyDescent="0.25">
      <c r="H858" s="83"/>
      <c r="I858" s="83"/>
      <c r="J858" s="83"/>
      <c r="K858" s="83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</row>
    <row r="859" spans="8:41" x14ac:dyDescent="0.25">
      <c r="H859" s="83"/>
      <c r="I859" s="83"/>
      <c r="J859" s="83"/>
      <c r="K859" s="83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</row>
    <row r="860" spans="8:41" x14ac:dyDescent="0.25">
      <c r="H860" s="83"/>
      <c r="I860" s="83"/>
      <c r="J860" s="83"/>
      <c r="K860" s="83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</row>
    <row r="861" spans="8:41" x14ac:dyDescent="0.25">
      <c r="H861" s="83"/>
      <c r="I861" s="83"/>
      <c r="J861" s="83"/>
      <c r="K861" s="83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</row>
    <row r="862" spans="8:41" x14ac:dyDescent="0.25">
      <c r="H862" s="83"/>
      <c r="I862" s="83"/>
      <c r="J862" s="83"/>
      <c r="K862" s="83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</row>
    <row r="863" spans="8:41" x14ac:dyDescent="0.25">
      <c r="H863" s="83"/>
      <c r="I863" s="83"/>
      <c r="J863" s="83"/>
      <c r="K863" s="83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</row>
    <row r="864" spans="8:41" x14ac:dyDescent="0.25">
      <c r="H864" s="83"/>
      <c r="I864" s="83"/>
      <c r="J864" s="83"/>
      <c r="K864" s="83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</row>
    <row r="865" spans="8:41" x14ac:dyDescent="0.25">
      <c r="H865" s="83"/>
      <c r="I865" s="83"/>
      <c r="J865" s="83"/>
      <c r="K865" s="83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</row>
    <row r="866" spans="8:41" x14ac:dyDescent="0.25">
      <c r="H866" s="83"/>
      <c r="I866" s="83"/>
      <c r="J866" s="83"/>
      <c r="K866" s="83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</row>
    <row r="867" spans="8:41" x14ac:dyDescent="0.25">
      <c r="H867" s="83"/>
      <c r="I867" s="83"/>
      <c r="J867" s="83"/>
      <c r="K867" s="83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</row>
    <row r="868" spans="8:41" x14ac:dyDescent="0.25">
      <c r="H868" s="83"/>
      <c r="I868" s="83"/>
      <c r="J868" s="83"/>
      <c r="K868" s="83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</row>
    <row r="869" spans="8:41" x14ac:dyDescent="0.25">
      <c r="H869" s="83"/>
      <c r="I869" s="83"/>
      <c r="J869" s="83"/>
      <c r="K869" s="83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</row>
    <row r="870" spans="8:41" x14ac:dyDescent="0.25">
      <c r="H870" s="83"/>
      <c r="I870" s="83"/>
      <c r="J870" s="83"/>
      <c r="K870" s="83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</row>
    <row r="871" spans="8:41" x14ac:dyDescent="0.25">
      <c r="H871" s="83"/>
      <c r="I871" s="83"/>
      <c r="J871" s="83"/>
      <c r="K871" s="83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</row>
    <row r="872" spans="8:41" x14ac:dyDescent="0.25">
      <c r="H872" s="83"/>
      <c r="I872" s="83"/>
      <c r="J872" s="83"/>
      <c r="K872" s="83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</row>
    <row r="873" spans="8:41" x14ac:dyDescent="0.25">
      <c r="H873" s="83"/>
      <c r="I873" s="83"/>
      <c r="J873" s="83"/>
      <c r="K873" s="83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</row>
    <row r="874" spans="8:41" x14ac:dyDescent="0.25">
      <c r="H874" s="83"/>
      <c r="I874" s="83"/>
      <c r="J874" s="83"/>
      <c r="K874" s="83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</row>
    <row r="875" spans="8:41" x14ac:dyDescent="0.25">
      <c r="H875" s="83"/>
      <c r="I875" s="83"/>
      <c r="J875" s="83"/>
      <c r="K875" s="83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</row>
    <row r="876" spans="8:41" x14ac:dyDescent="0.25">
      <c r="H876" s="83"/>
      <c r="I876" s="83"/>
      <c r="J876" s="83"/>
      <c r="K876" s="83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</row>
    <row r="877" spans="8:41" x14ac:dyDescent="0.25">
      <c r="H877" s="83"/>
      <c r="I877" s="83"/>
      <c r="J877" s="83"/>
      <c r="K877" s="83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</row>
    <row r="878" spans="8:41" x14ac:dyDescent="0.25">
      <c r="H878" s="83"/>
      <c r="I878" s="83"/>
      <c r="J878" s="83"/>
      <c r="K878" s="83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</row>
    <row r="879" spans="8:41" x14ac:dyDescent="0.25">
      <c r="H879" s="83"/>
      <c r="I879" s="83"/>
      <c r="J879" s="83"/>
      <c r="K879" s="83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</row>
    <row r="880" spans="8:41" x14ac:dyDescent="0.25">
      <c r="H880" s="83"/>
      <c r="I880" s="83"/>
      <c r="J880" s="83"/>
      <c r="K880" s="83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</row>
    <row r="881" spans="8:41" x14ac:dyDescent="0.25">
      <c r="H881" s="83"/>
      <c r="I881" s="83"/>
      <c r="J881" s="83"/>
      <c r="K881" s="83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</row>
    <row r="882" spans="8:41" x14ac:dyDescent="0.25">
      <c r="H882" s="83"/>
      <c r="I882" s="83"/>
      <c r="J882" s="83"/>
      <c r="K882" s="83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</row>
    <row r="883" spans="8:41" x14ac:dyDescent="0.25">
      <c r="H883" s="83"/>
      <c r="I883" s="83"/>
      <c r="J883" s="83"/>
      <c r="K883" s="83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</row>
    <row r="884" spans="8:41" x14ac:dyDescent="0.25">
      <c r="H884" s="83"/>
      <c r="I884" s="83"/>
      <c r="J884" s="83"/>
      <c r="K884" s="83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</row>
    <row r="885" spans="8:41" x14ac:dyDescent="0.25">
      <c r="H885" s="83"/>
      <c r="I885" s="83"/>
      <c r="J885" s="83"/>
      <c r="K885" s="83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</row>
    <row r="886" spans="8:41" x14ac:dyDescent="0.25">
      <c r="H886" s="83"/>
      <c r="I886" s="83"/>
      <c r="J886" s="83"/>
      <c r="K886" s="83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</row>
    <row r="887" spans="8:41" x14ac:dyDescent="0.25">
      <c r="H887" s="83"/>
      <c r="I887" s="83"/>
      <c r="J887" s="83"/>
      <c r="K887" s="83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</row>
    <row r="888" spans="8:41" x14ac:dyDescent="0.25">
      <c r="H888" s="83"/>
      <c r="I888" s="83"/>
      <c r="J888" s="83"/>
      <c r="K888" s="83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</row>
    <row r="889" spans="8:41" x14ac:dyDescent="0.25">
      <c r="H889" s="83"/>
      <c r="I889" s="83"/>
      <c r="J889" s="83"/>
      <c r="K889" s="83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</row>
    <row r="890" spans="8:41" x14ac:dyDescent="0.25">
      <c r="H890" s="83"/>
      <c r="I890" s="83"/>
      <c r="J890" s="83"/>
      <c r="K890" s="83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</row>
    <row r="891" spans="8:41" x14ac:dyDescent="0.25">
      <c r="H891" s="83"/>
      <c r="I891" s="83"/>
      <c r="J891" s="83"/>
      <c r="K891" s="83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</row>
    <row r="892" spans="8:41" x14ac:dyDescent="0.25">
      <c r="H892" s="83"/>
      <c r="I892" s="83"/>
      <c r="J892" s="83"/>
      <c r="K892" s="83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</row>
    <row r="893" spans="8:41" x14ac:dyDescent="0.25">
      <c r="H893" s="83"/>
      <c r="I893" s="83"/>
      <c r="J893" s="83"/>
      <c r="K893" s="83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</row>
    <row r="894" spans="8:41" x14ac:dyDescent="0.25">
      <c r="H894" s="83"/>
      <c r="I894" s="83"/>
      <c r="J894" s="83"/>
      <c r="K894" s="83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</row>
    <row r="895" spans="8:41" x14ac:dyDescent="0.25">
      <c r="H895" s="83"/>
      <c r="I895" s="83"/>
      <c r="J895" s="83"/>
      <c r="K895" s="83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</row>
    <row r="896" spans="8:41" x14ac:dyDescent="0.25">
      <c r="H896" s="83"/>
      <c r="I896" s="83"/>
      <c r="J896" s="83"/>
      <c r="K896" s="83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</row>
    <row r="897" spans="8:41" x14ac:dyDescent="0.25">
      <c r="H897" s="83"/>
      <c r="I897" s="83"/>
      <c r="J897" s="83"/>
      <c r="K897" s="83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</row>
    <row r="898" spans="8:41" x14ac:dyDescent="0.25">
      <c r="H898" s="83"/>
      <c r="I898" s="83"/>
      <c r="J898" s="83"/>
      <c r="K898" s="83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</row>
    <row r="899" spans="8:41" x14ac:dyDescent="0.25">
      <c r="H899" s="83"/>
      <c r="I899" s="83"/>
      <c r="J899" s="83"/>
      <c r="K899" s="83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</row>
    <row r="900" spans="8:41" x14ac:dyDescent="0.25">
      <c r="H900" s="83"/>
      <c r="I900" s="83"/>
      <c r="J900" s="83"/>
      <c r="K900" s="83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</row>
    <row r="901" spans="8:41" x14ac:dyDescent="0.25">
      <c r="H901" s="83"/>
      <c r="I901" s="83"/>
      <c r="J901" s="83"/>
      <c r="K901" s="83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</row>
    <row r="902" spans="8:41" x14ac:dyDescent="0.25">
      <c r="H902" s="83"/>
      <c r="I902" s="83"/>
      <c r="J902" s="83"/>
      <c r="K902" s="83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</row>
    <row r="903" spans="8:41" x14ac:dyDescent="0.25">
      <c r="K903" s="83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</row>
    <row r="904" spans="8:41" x14ac:dyDescent="0.25"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</row>
    <row r="905" spans="8:41" x14ac:dyDescent="0.25"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</row>
    <row r="906" spans="8:41" x14ac:dyDescent="0.25"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</row>
    <row r="907" spans="8:41" x14ac:dyDescent="0.25"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</row>
    <row r="908" spans="8:41" x14ac:dyDescent="0.25"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</row>
    <row r="909" spans="8:41" x14ac:dyDescent="0.25"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</row>
    <row r="910" spans="8:41" x14ac:dyDescent="0.25"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</row>
    <row r="911" spans="8:41" x14ac:dyDescent="0.25"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</row>
    <row r="912" spans="8:41" x14ac:dyDescent="0.25"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</row>
  </sheetData>
  <mergeCells count="146">
    <mergeCell ref="B141:C141"/>
    <mergeCell ref="C112:E112"/>
    <mergeCell ref="B139:C139"/>
    <mergeCell ref="B140:C140"/>
    <mergeCell ref="C133:E133"/>
    <mergeCell ref="C134:E134"/>
    <mergeCell ref="B135:E135"/>
    <mergeCell ref="C137:D137"/>
    <mergeCell ref="B138:C138"/>
    <mergeCell ref="B127:E127"/>
    <mergeCell ref="C128:E128"/>
    <mergeCell ref="C129:E129"/>
    <mergeCell ref="C130:E130"/>
    <mergeCell ref="C131:E131"/>
    <mergeCell ref="C132:E132"/>
    <mergeCell ref="C121:D121"/>
    <mergeCell ref="C122:D122"/>
    <mergeCell ref="C123:D123"/>
    <mergeCell ref="B124:D124"/>
    <mergeCell ref="C125:F125"/>
    <mergeCell ref="B126:F126"/>
    <mergeCell ref="O115:P115"/>
    <mergeCell ref="B116:F116"/>
    <mergeCell ref="B117:D117"/>
    <mergeCell ref="C118:D118"/>
    <mergeCell ref="C119:D119"/>
    <mergeCell ref="C120:D120"/>
    <mergeCell ref="C110:E110"/>
    <mergeCell ref="C111:E111"/>
    <mergeCell ref="O111:P111"/>
    <mergeCell ref="C113:E113"/>
    <mergeCell ref="B114:E114"/>
    <mergeCell ref="O114:P114"/>
    <mergeCell ref="C103:E103"/>
    <mergeCell ref="C104:E104"/>
    <mergeCell ref="B105:E105"/>
    <mergeCell ref="B107:F107"/>
    <mergeCell ref="B108:F108"/>
    <mergeCell ref="B109:E109"/>
    <mergeCell ref="B95:E95"/>
    <mergeCell ref="B97:D97"/>
    <mergeCell ref="C98:D98"/>
    <mergeCell ref="B99:E99"/>
    <mergeCell ref="B101:F101"/>
    <mergeCell ref="B102:E102"/>
    <mergeCell ref="C89:D89"/>
    <mergeCell ref="C90:D90"/>
    <mergeCell ref="C91:D91"/>
    <mergeCell ref="C92:D92"/>
    <mergeCell ref="C93:D93"/>
    <mergeCell ref="C94:D94"/>
    <mergeCell ref="C81:D81"/>
    <mergeCell ref="C82:D82"/>
    <mergeCell ref="C83:D83"/>
    <mergeCell ref="B84:E84"/>
    <mergeCell ref="B87:F87"/>
    <mergeCell ref="B88:D88"/>
    <mergeCell ref="B85:F85"/>
    <mergeCell ref="B75:F75"/>
    <mergeCell ref="B76:F76"/>
    <mergeCell ref="B77:D77"/>
    <mergeCell ref="C78:D78"/>
    <mergeCell ref="C79:D79"/>
    <mergeCell ref="C80:D80"/>
    <mergeCell ref="B69:F69"/>
    <mergeCell ref="B70:E70"/>
    <mergeCell ref="C71:E71"/>
    <mergeCell ref="C72:E72"/>
    <mergeCell ref="C73:E73"/>
    <mergeCell ref="B74:E74"/>
    <mergeCell ref="C63:D63"/>
    <mergeCell ref="C64:D64"/>
    <mergeCell ref="C65:D65"/>
    <mergeCell ref="C66:D66"/>
    <mergeCell ref="B67:D67"/>
    <mergeCell ref="B68:F68"/>
    <mergeCell ref="B57:D57"/>
    <mergeCell ref="B58:F58"/>
    <mergeCell ref="B59:E59"/>
    <mergeCell ref="C60:E60"/>
    <mergeCell ref="C61:D61"/>
    <mergeCell ref="C62:D62"/>
    <mergeCell ref="B53:B54"/>
    <mergeCell ref="C53:D54"/>
    <mergeCell ref="E53:E54"/>
    <mergeCell ref="F53:F54"/>
    <mergeCell ref="B55:B56"/>
    <mergeCell ref="C55:D56"/>
    <mergeCell ref="E55:E56"/>
    <mergeCell ref="F55:F56"/>
    <mergeCell ref="B49:B50"/>
    <mergeCell ref="C49:D50"/>
    <mergeCell ref="E49:E50"/>
    <mergeCell ref="F49:F50"/>
    <mergeCell ref="B51:B52"/>
    <mergeCell ref="C51:D52"/>
    <mergeCell ref="E51:E52"/>
    <mergeCell ref="F51:F52"/>
    <mergeCell ref="B47:B48"/>
    <mergeCell ref="C47:D48"/>
    <mergeCell ref="E47:E48"/>
    <mergeCell ref="F47:F48"/>
    <mergeCell ref="B41:B42"/>
    <mergeCell ref="C41:D42"/>
    <mergeCell ref="E41:E42"/>
    <mergeCell ref="F41:F42"/>
    <mergeCell ref="B43:B44"/>
    <mergeCell ref="C43:D44"/>
    <mergeCell ref="E43:E44"/>
    <mergeCell ref="F43:F44"/>
    <mergeCell ref="C34:D34"/>
    <mergeCell ref="B35:E35"/>
    <mergeCell ref="B36:E36"/>
    <mergeCell ref="B37:F37"/>
    <mergeCell ref="B38:D40"/>
    <mergeCell ref="E38:E40"/>
    <mergeCell ref="F38:F40"/>
    <mergeCell ref="B28:E28"/>
    <mergeCell ref="B45:B46"/>
    <mergeCell ref="C45:D46"/>
    <mergeCell ref="E45:E46"/>
    <mergeCell ref="F45:F46"/>
    <mergeCell ref="K30:M30"/>
    <mergeCell ref="B31:F31"/>
    <mergeCell ref="B32:D32"/>
    <mergeCell ref="C33:D33"/>
    <mergeCell ref="C18:E18"/>
    <mergeCell ref="B21:F21"/>
    <mergeCell ref="B22:C22"/>
    <mergeCell ref="B12:F12"/>
    <mergeCell ref="B13:F13"/>
    <mergeCell ref="C14:E14"/>
    <mergeCell ref="C15:E15"/>
    <mergeCell ref="C16:E16"/>
    <mergeCell ref="C17:E17"/>
    <mergeCell ref="C7:E7"/>
    <mergeCell ref="C8:E8"/>
    <mergeCell ref="B10:F10"/>
    <mergeCell ref="B11:C11"/>
    <mergeCell ref="D11:F11"/>
    <mergeCell ref="B1:F1"/>
    <mergeCell ref="B2:F2"/>
    <mergeCell ref="B3:F3"/>
    <mergeCell ref="B4:F4"/>
    <mergeCell ref="C5:E5"/>
    <mergeCell ref="C6:E6"/>
  </mergeCells>
  <pageMargins left="0.511811024" right="0.511811024" top="0.78740157499999996" bottom="0.78740157499999996" header="0.31496062000000002" footer="0.31496062000000002"/>
  <pageSetup paperSize="9" scale="36" fitToHeight="2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76E12-EF38-43E5-AD81-5E951670562B}">
  <sheetPr>
    <pageSetUpPr fitToPage="1"/>
  </sheetPr>
  <dimension ref="A1:AV912"/>
  <sheetViews>
    <sheetView topLeftCell="A109" workbookViewId="0">
      <selection activeCell="H137" sqref="H137"/>
    </sheetView>
  </sheetViews>
  <sheetFormatPr defaultColWidth="9.1796875" defaultRowHeight="12.5" x14ac:dyDescent="0.25"/>
  <cols>
    <col min="1" max="1" width="4.7265625" style="1" customWidth="1"/>
    <col min="2" max="2" width="6.54296875" style="80" customWidth="1"/>
    <col min="3" max="3" width="43.7265625" style="80" customWidth="1"/>
    <col min="4" max="4" width="18.453125" style="80" customWidth="1"/>
    <col min="5" max="5" width="16.453125" style="80" customWidth="1"/>
    <col min="6" max="6" width="33.453125" style="80" customWidth="1"/>
    <col min="7" max="7" width="9.453125" style="1" customWidth="1"/>
    <col min="8" max="8" width="74" style="127" customWidth="1"/>
    <col min="9" max="10" width="9.1796875" style="127" customWidth="1"/>
    <col min="11" max="11" width="10.1796875" style="127" customWidth="1"/>
    <col min="12" max="12" width="15" style="80" customWidth="1"/>
    <col min="13" max="13" width="21.7265625" style="80" customWidth="1"/>
    <col min="14" max="14" width="21.1796875" style="80" customWidth="1"/>
    <col min="15" max="15" width="19" style="80" customWidth="1"/>
    <col min="16" max="16" width="23.1796875" style="80" customWidth="1"/>
    <col min="17" max="17" width="16.7265625" style="80" customWidth="1"/>
    <col min="18" max="16384" width="9.1796875" style="80"/>
  </cols>
  <sheetData>
    <row r="1" spans="1:30" s="82" customFormat="1" ht="146.25" customHeight="1" x14ac:dyDescent="0.25">
      <c r="A1" s="80"/>
      <c r="B1" s="358" t="s">
        <v>0</v>
      </c>
      <c r="C1" s="358"/>
      <c r="D1" s="358"/>
      <c r="E1" s="358"/>
      <c r="F1" s="358"/>
      <c r="G1" s="1"/>
      <c r="H1" s="81"/>
    </row>
    <row r="2" spans="1:30" ht="13" x14ac:dyDescent="0.3">
      <c r="B2" s="373" t="s">
        <v>62</v>
      </c>
      <c r="C2" s="374"/>
      <c r="D2" s="374"/>
      <c r="E2" s="374"/>
      <c r="F2" s="375"/>
      <c r="H2" s="83"/>
      <c r="I2" s="83"/>
      <c r="J2" s="83"/>
      <c r="K2" s="8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x14ac:dyDescent="0.25">
      <c r="B3" s="376"/>
      <c r="C3" s="376"/>
      <c r="D3" s="376"/>
      <c r="E3" s="376"/>
      <c r="F3" s="376"/>
      <c r="H3" s="83"/>
      <c r="I3" s="83"/>
      <c r="J3" s="83"/>
      <c r="K3" s="83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13" x14ac:dyDescent="0.3">
      <c r="B4" s="370" t="s">
        <v>63</v>
      </c>
      <c r="C4" s="370"/>
      <c r="D4" s="370"/>
      <c r="E4" s="370"/>
      <c r="F4" s="370"/>
      <c r="H4" s="83"/>
      <c r="I4" s="83"/>
      <c r="J4" s="83"/>
      <c r="K4" s="83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x14ac:dyDescent="0.25">
      <c r="B5" s="84" t="s">
        <v>64</v>
      </c>
      <c r="C5" s="369" t="s">
        <v>65</v>
      </c>
      <c r="D5" s="369"/>
      <c r="E5" s="369"/>
      <c r="F5" s="85"/>
      <c r="H5" s="83"/>
      <c r="I5" s="83"/>
      <c r="J5" s="83"/>
      <c r="K5" s="83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x14ac:dyDescent="0.25">
      <c r="B6" s="84" t="s">
        <v>66</v>
      </c>
      <c r="C6" s="369" t="s">
        <v>67</v>
      </c>
      <c r="D6" s="369"/>
      <c r="E6" s="369"/>
      <c r="F6" s="84" t="s">
        <v>68</v>
      </c>
      <c r="H6" s="83"/>
      <c r="I6" s="83"/>
      <c r="J6" s="83"/>
      <c r="K6" s="83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x14ac:dyDescent="0.25">
      <c r="B7" s="84" t="s">
        <v>69</v>
      </c>
      <c r="C7" s="369" t="s">
        <v>70</v>
      </c>
      <c r="D7" s="369"/>
      <c r="E7" s="369"/>
      <c r="F7" s="84" t="s">
        <v>71</v>
      </c>
      <c r="H7" s="83"/>
      <c r="I7" s="83"/>
      <c r="J7" s="83"/>
      <c r="K7" s="83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x14ac:dyDescent="0.25">
      <c r="B8" s="84" t="s">
        <v>72</v>
      </c>
      <c r="C8" s="369" t="s">
        <v>73</v>
      </c>
      <c r="D8" s="369"/>
      <c r="E8" s="369"/>
      <c r="F8" s="84">
        <v>12</v>
      </c>
      <c r="H8" s="83"/>
      <c r="I8" s="83"/>
      <c r="J8" s="83"/>
      <c r="K8" s="83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x14ac:dyDescent="0.25">
      <c r="B9" s="86"/>
      <c r="C9" s="17"/>
      <c r="D9" s="17"/>
      <c r="E9" s="86"/>
      <c r="F9" s="86"/>
      <c r="H9" s="83"/>
      <c r="I9" s="83"/>
      <c r="J9" s="83"/>
      <c r="K9" s="83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ht="13" x14ac:dyDescent="0.3">
      <c r="B10" s="370" t="s">
        <v>74</v>
      </c>
      <c r="C10" s="370"/>
      <c r="D10" s="370"/>
      <c r="E10" s="370"/>
      <c r="F10" s="370"/>
      <c r="H10" s="83"/>
      <c r="I10" s="83"/>
      <c r="J10" s="83"/>
      <c r="K10" s="83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x14ac:dyDescent="0.25">
      <c r="B11" s="371" t="s">
        <v>75</v>
      </c>
      <c r="C11" s="371"/>
      <c r="D11" s="372"/>
      <c r="E11" s="372"/>
      <c r="F11" s="372"/>
      <c r="H11" s="83"/>
      <c r="I11" s="83"/>
      <c r="J11" s="83"/>
      <c r="K11" s="83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 ht="13" x14ac:dyDescent="0.25">
      <c r="B12" s="384" t="s">
        <v>78</v>
      </c>
      <c r="C12" s="384"/>
      <c r="D12" s="384"/>
      <c r="E12" s="384"/>
      <c r="F12" s="384"/>
      <c r="H12" s="83"/>
      <c r="I12" s="83"/>
      <c r="J12" s="83"/>
      <c r="K12" s="83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0" ht="13" x14ac:dyDescent="0.25">
      <c r="B13" s="385" t="s">
        <v>79</v>
      </c>
      <c r="C13" s="385"/>
      <c r="D13" s="385"/>
      <c r="E13" s="385"/>
      <c r="F13" s="385"/>
      <c r="H13" s="83"/>
      <c r="I13" s="83"/>
      <c r="J13" s="83"/>
      <c r="K13" s="83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 x14ac:dyDescent="0.25">
      <c r="B14" s="87">
        <v>1</v>
      </c>
      <c r="C14" s="386" t="s">
        <v>80</v>
      </c>
      <c r="D14" s="386"/>
      <c r="E14" s="386"/>
      <c r="F14" s="90" t="s">
        <v>47</v>
      </c>
      <c r="H14" s="83"/>
      <c r="I14" s="83"/>
      <c r="J14" s="83"/>
      <c r="K14" s="83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 ht="13" x14ac:dyDescent="0.3">
      <c r="B15" s="84">
        <v>2</v>
      </c>
      <c r="C15" s="369" t="s">
        <v>82</v>
      </c>
      <c r="D15" s="369"/>
      <c r="E15" s="369"/>
      <c r="F15" s="91" t="s">
        <v>219</v>
      </c>
      <c r="H15" s="83"/>
      <c r="I15" s="83"/>
      <c r="J15" s="83"/>
      <c r="K15" s="92"/>
      <c r="L15" s="93"/>
      <c r="M15" s="93"/>
      <c r="N15" s="93"/>
      <c r="O15" s="93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ht="13" x14ac:dyDescent="0.3">
      <c r="B16" s="84">
        <v>3</v>
      </c>
      <c r="C16" s="369" t="s">
        <v>84</v>
      </c>
      <c r="D16" s="369"/>
      <c r="E16" s="387"/>
      <c r="F16" s="94"/>
      <c r="H16" s="83"/>
      <c r="I16" s="83"/>
      <c r="J16" s="83"/>
      <c r="K16" s="92"/>
      <c r="L16" s="93"/>
      <c r="M16" s="93"/>
      <c r="N16" s="93"/>
      <c r="O16" s="93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 ht="13" x14ac:dyDescent="0.3">
      <c r="B17" s="84">
        <v>4</v>
      </c>
      <c r="C17" s="369" t="s">
        <v>85</v>
      </c>
      <c r="D17" s="369"/>
      <c r="E17" s="369"/>
      <c r="F17" s="95" t="str">
        <f>F14</f>
        <v>Jauzeiro</v>
      </c>
      <c r="H17" s="83"/>
      <c r="I17" s="83"/>
      <c r="J17" s="83"/>
      <c r="K17" s="92"/>
      <c r="L17" s="93"/>
      <c r="M17" s="93"/>
      <c r="N17" s="93"/>
      <c r="O17" s="93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x14ac:dyDescent="0.25">
      <c r="B18" s="84">
        <v>5</v>
      </c>
      <c r="C18" s="369" t="s">
        <v>86</v>
      </c>
      <c r="D18" s="369"/>
      <c r="E18" s="369"/>
      <c r="F18" s="85">
        <v>46023</v>
      </c>
      <c r="H18" s="83"/>
      <c r="I18" s="83"/>
      <c r="J18" s="83"/>
      <c r="K18" s="83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x14ac:dyDescent="0.25">
      <c r="B19" s="86"/>
      <c r="C19" s="17"/>
      <c r="D19" s="17"/>
      <c r="E19" s="17"/>
      <c r="F19" s="96"/>
      <c r="H19" s="83"/>
      <c r="I19" s="83"/>
      <c r="J19" s="83"/>
      <c r="K19" s="83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x14ac:dyDescent="0.25">
      <c r="B20" s="86"/>
      <c r="C20" s="17"/>
      <c r="D20" s="17"/>
      <c r="E20" s="17"/>
      <c r="F20" s="96"/>
      <c r="H20" s="83"/>
      <c r="I20" s="83"/>
      <c r="J20" s="83"/>
      <c r="K20" s="83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 ht="13" x14ac:dyDescent="0.3">
      <c r="A21" s="97"/>
      <c r="B21" s="383" t="s">
        <v>87</v>
      </c>
      <c r="C21" s="383"/>
      <c r="D21" s="383"/>
      <c r="E21" s="383"/>
      <c r="F21" s="383"/>
      <c r="H21" s="83"/>
      <c r="I21" s="83"/>
      <c r="J21" s="83"/>
      <c r="K21" s="83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ht="13" x14ac:dyDescent="0.25">
      <c r="B22" s="384" t="s">
        <v>88</v>
      </c>
      <c r="C22" s="384"/>
      <c r="D22" s="88" t="s">
        <v>89</v>
      </c>
      <c r="E22" s="88" t="s">
        <v>109</v>
      </c>
      <c r="F22" s="98" t="s">
        <v>91</v>
      </c>
      <c r="H22" s="83"/>
      <c r="I22" s="83"/>
      <c r="J22" s="83"/>
      <c r="K22" s="83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ht="13" x14ac:dyDescent="0.3">
      <c r="B23" s="99" t="s">
        <v>64</v>
      </c>
      <c r="C23" s="100" t="s">
        <v>92</v>
      </c>
      <c r="D23" s="87"/>
      <c r="E23" s="101"/>
      <c r="F23" s="94">
        <f>F16</f>
        <v>0</v>
      </c>
      <c r="H23" s="1" t="s">
        <v>220</v>
      </c>
      <c r="I23" s="83" t="s">
        <v>171</v>
      </c>
      <c r="J23" s="83"/>
      <c r="K23" s="83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ht="13" x14ac:dyDescent="0.3">
      <c r="B24" s="99" t="s">
        <v>66</v>
      </c>
      <c r="C24" s="102" t="s">
        <v>94</v>
      </c>
      <c r="D24" s="87"/>
      <c r="E24" s="103"/>
      <c r="F24" s="94"/>
      <c r="H24" s="83"/>
      <c r="I24" s="83"/>
      <c r="J24" s="83"/>
      <c r="K24" s="83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ht="13" x14ac:dyDescent="0.3">
      <c r="B25" s="99" t="s">
        <v>69</v>
      </c>
      <c r="C25" s="102" t="s">
        <v>95</v>
      </c>
      <c r="D25" s="87"/>
      <c r="E25" s="103"/>
      <c r="F25" s="94"/>
      <c r="H25" s="1"/>
      <c r="I25" s="83"/>
      <c r="J25" s="83"/>
      <c r="K25" s="83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ht="13" x14ac:dyDescent="0.25">
      <c r="B26" s="88" t="s">
        <v>72</v>
      </c>
      <c r="C26" s="89" t="s">
        <v>96</v>
      </c>
      <c r="D26" s="104"/>
      <c r="E26" s="105">
        <v>0.3</v>
      </c>
      <c r="F26" s="94">
        <f>F23*E26</f>
        <v>0</v>
      </c>
      <c r="H26" s="83" t="s">
        <v>221</v>
      </c>
      <c r="I26" s="83"/>
      <c r="J26" s="83"/>
      <c r="K26" s="83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ht="13" x14ac:dyDescent="0.25">
      <c r="B27" s="106" t="s">
        <v>97</v>
      </c>
      <c r="C27" s="107" t="s">
        <v>98</v>
      </c>
      <c r="D27" s="107"/>
      <c r="E27" s="108"/>
      <c r="F27" s="109"/>
      <c r="H27" s="83"/>
      <c r="I27" s="83"/>
      <c r="J27" s="83"/>
      <c r="K27" s="83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ht="13" x14ac:dyDescent="0.25">
      <c r="B28" s="384" t="s">
        <v>99</v>
      </c>
      <c r="C28" s="384"/>
      <c r="D28" s="384"/>
      <c r="E28" s="384"/>
      <c r="F28" s="110">
        <f>SUM(F23:F27)</f>
        <v>0</v>
      </c>
      <c r="H28" s="83"/>
      <c r="I28" s="83"/>
      <c r="J28" s="83"/>
      <c r="K28" s="83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s="1" customFormat="1" ht="13" x14ac:dyDescent="0.3">
      <c r="B29" s="111"/>
      <c r="C29" s="111"/>
      <c r="D29" s="111"/>
      <c r="E29" s="111"/>
      <c r="F29" s="112"/>
      <c r="H29" s="83"/>
      <c r="I29" s="83"/>
      <c r="J29" s="83"/>
      <c r="K29" s="83"/>
    </row>
    <row r="30" spans="1:30" s="1" customFormat="1" ht="13" x14ac:dyDescent="0.3">
      <c r="B30" s="111"/>
      <c r="C30" s="111"/>
      <c r="D30" s="111"/>
      <c r="E30" s="111"/>
      <c r="F30" s="113"/>
      <c r="H30" s="83"/>
      <c r="I30" s="83"/>
      <c r="J30" s="83"/>
      <c r="K30" s="377"/>
      <c r="L30" s="377"/>
      <c r="M30" s="377"/>
    </row>
    <row r="31" spans="1:30" ht="13" x14ac:dyDescent="0.25">
      <c r="B31" s="378" t="s">
        <v>100</v>
      </c>
      <c r="C31" s="378"/>
      <c r="D31" s="378"/>
      <c r="E31" s="378"/>
      <c r="F31" s="378"/>
      <c r="H31" s="83"/>
      <c r="I31" s="83"/>
      <c r="J31" s="83"/>
      <c r="K31" s="83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ht="13" x14ac:dyDescent="0.25">
      <c r="B32" s="379" t="s">
        <v>101</v>
      </c>
      <c r="C32" s="380"/>
      <c r="D32" s="381"/>
      <c r="E32" s="88" t="str">
        <f>E38</f>
        <v>%</v>
      </c>
      <c r="F32" s="98" t="s">
        <v>102</v>
      </c>
      <c r="H32" s="83"/>
      <c r="I32" s="83"/>
      <c r="J32" s="83"/>
      <c r="K32" s="83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2:47" ht="13" x14ac:dyDescent="0.25">
      <c r="B33" s="88" t="s">
        <v>64</v>
      </c>
      <c r="C33" s="382" t="s">
        <v>103</v>
      </c>
      <c r="D33" s="382"/>
      <c r="E33" s="114">
        <v>8.3299999999999999E-2</v>
      </c>
      <c r="F33" s="94">
        <f>SUM(E33*$F$28)</f>
        <v>0</v>
      </c>
      <c r="H33" s="115" t="s">
        <v>104</v>
      </c>
      <c r="I33" s="83"/>
      <c r="J33" s="83"/>
      <c r="K33" s="83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</row>
    <row r="34" spans="2:47" ht="13" x14ac:dyDescent="0.25">
      <c r="B34" s="88" t="s">
        <v>66</v>
      </c>
      <c r="C34" s="386" t="s">
        <v>105</v>
      </c>
      <c r="D34" s="386"/>
      <c r="E34" s="116">
        <v>0.121</v>
      </c>
      <c r="F34" s="94">
        <f>SUM(E34*$F$28)</f>
        <v>0</v>
      </c>
      <c r="H34" s="115" t="s">
        <v>106</v>
      </c>
      <c r="I34" s="83"/>
      <c r="J34" s="83"/>
      <c r="K34" s="83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</row>
    <row r="35" spans="2:47" x14ac:dyDescent="0.25">
      <c r="B35" s="372" t="s">
        <v>54</v>
      </c>
      <c r="C35" s="372"/>
      <c r="D35" s="372"/>
      <c r="E35" s="388"/>
      <c r="F35" s="94">
        <f>SUM(F33:F34)</f>
        <v>0</v>
      </c>
      <c r="H35" s="83"/>
      <c r="I35" s="83"/>
      <c r="J35" s="83"/>
      <c r="K35" s="83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</row>
    <row r="36" spans="2:47" ht="13" x14ac:dyDescent="0.25">
      <c r="B36" s="384" t="s">
        <v>107</v>
      </c>
      <c r="C36" s="384"/>
      <c r="D36" s="384"/>
      <c r="E36" s="389"/>
      <c r="F36" s="94">
        <f>SUM(F35)</f>
        <v>0</v>
      </c>
      <c r="H36" s="83"/>
      <c r="I36" s="83"/>
      <c r="J36" s="83"/>
      <c r="K36" s="83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</row>
    <row r="37" spans="2:47" x14ac:dyDescent="0.25">
      <c r="B37" s="390"/>
      <c r="C37" s="390"/>
      <c r="D37" s="390"/>
      <c r="E37" s="390"/>
      <c r="F37" s="390"/>
      <c r="H37" s="83"/>
      <c r="I37" s="83"/>
      <c r="J37" s="83"/>
      <c r="K37" s="83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</row>
    <row r="38" spans="2:47" ht="13" x14ac:dyDescent="0.3">
      <c r="B38" s="391" t="s">
        <v>108</v>
      </c>
      <c r="C38" s="392"/>
      <c r="D38" s="393"/>
      <c r="E38" s="400" t="s">
        <v>109</v>
      </c>
      <c r="F38" s="403" t="s">
        <v>102</v>
      </c>
      <c r="H38" s="118"/>
      <c r="I38" s="118"/>
      <c r="J38" s="118"/>
      <c r="K38" s="83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</row>
    <row r="39" spans="2:47" ht="13" x14ac:dyDescent="0.3">
      <c r="B39" s="394"/>
      <c r="C39" s="395"/>
      <c r="D39" s="396"/>
      <c r="E39" s="401"/>
      <c r="F39" s="404"/>
      <c r="H39" s="118"/>
      <c r="I39" s="118"/>
      <c r="J39" s="118"/>
      <c r="K39" s="83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</row>
    <row r="40" spans="2:47" ht="13" x14ac:dyDescent="0.3">
      <c r="B40" s="397"/>
      <c r="C40" s="398"/>
      <c r="D40" s="399"/>
      <c r="E40" s="402"/>
      <c r="F40" s="405"/>
      <c r="H40" s="118"/>
      <c r="I40" s="118"/>
      <c r="J40" s="118"/>
      <c r="K40" s="83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</row>
    <row r="41" spans="2:47" ht="13" x14ac:dyDescent="0.3">
      <c r="B41" s="415" t="s">
        <v>64</v>
      </c>
      <c r="C41" s="416" t="s">
        <v>110</v>
      </c>
      <c r="D41" s="416"/>
      <c r="E41" s="418">
        <v>0.2</v>
      </c>
      <c r="F41" s="414">
        <f>SUM(E41*($F$28+$F$36))</f>
        <v>0</v>
      </c>
      <c r="H41" s="118"/>
      <c r="I41" s="118"/>
      <c r="J41" s="118"/>
      <c r="K41" s="83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</row>
    <row r="42" spans="2:47" ht="13" x14ac:dyDescent="0.25">
      <c r="B42" s="415"/>
      <c r="C42" s="416"/>
      <c r="D42" s="416"/>
      <c r="E42" s="418"/>
      <c r="F42" s="414">
        <f t="shared" ref="F42:F56" si="0">SUM(E42*$F$28)</f>
        <v>0</v>
      </c>
      <c r="H42" s="83"/>
      <c r="I42" s="83"/>
      <c r="J42" s="83"/>
      <c r="K42" s="119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</row>
    <row r="43" spans="2:47" x14ac:dyDescent="0.25">
      <c r="B43" s="415" t="s">
        <v>66</v>
      </c>
      <c r="C43" s="416" t="s">
        <v>111</v>
      </c>
      <c r="D43" s="416"/>
      <c r="E43" s="419">
        <v>2.5000000000000001E-2</v>
      </c>
      <c r="F43" s="414">
        <f t="shared" ref="F43" si="1">SUM(E43*($F$28+$F$36))</f>
        <v>0</v>
      </c>
      <c r="H43" s="83"/>
      <c r="I43" s="83"/>
      <c r="J43" s="83"/>
      <c r="K43" s="83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</row>
    <row r="44" spans="2:47" x14ac:dyDescent="0.25">
      <c r="B44" s="415"/>
      <c r="C44" s="416"/>
      <c r="D44" s="416"/>
      <c r="E44" s="419"/>
      <c r="F44" s="414">
        <f t="shared" si="0"/>
        <v>0</v>
      </c>
      <c r="H44" s="83"/>
      <c r="I44" s="83"/>
      <c r="J44" s="83"/>
      <c r="K44" s="83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</row>
    <row r="45" spans="2:47" x14ac:dyDescent="0.25">
      <c r="B45" s="406" t="s">
        <v>69</v>
      </c>
      <c r="C45" s="408" t="s">
        <v>112</v>
      </c>
      <c r="D45" s="409"/>
      <c r="E45" s="412"/>
      <c r="F45" s="414">
        <f t="shared" ref="F45" si="2">SUM(E45*($F$28+$F$36))</f>
        <v>0</v>
      </c>
      <c r="H45" s="83"/>
      <c r="I45" s="83"/>
      <c r="J45" s="83"/>
      <c r="K45" s="83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</row>
    <row r="46" spans="2:47" x14ac:dyDescent="0.25">
      <c r="B46" s="407"/>
      <c r="C46" s="410"/>
      <c r="D46" s="411"/>
      <c r="E46" s="413"/>
      <c r="F46" s="414">
        <f t="shared" si="0"/>
        <v>0</v>
      </c>
      <c r="H46" s="83"/>
      <c r="I46" s="83"/>
      <c r="J46" s="83"/>
      <c r="K46" s="83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</row>
    <row r="47" spans="2:47" x14ac:dyDescent="0.25">
      <c r="B47" s="415" t="s">
        <v>72</v>
      </c>
      <c r="C47" s="416" t="s">
        <v>113</v>
      </c>
      <c r="D47" s="416"/>
      <c r="E47" s="417">
        <v>1.4999999999999999E-2</v>
      </c>
      <c r="F47" s="414">
        <f t="shared" ref="F47" si="3">SUM(E47*($F$28+$F$36))</f>
        <v>0</v>
      </c>
      <c r="H47" s="83"/>
      <c r="I47" s="83"/>
      <c r="J47" s="83"/>
      <c r="K47" s="83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</row>
    <row r="48" spans="2:47" x14ac:dyDescent="0.25">
      <c r="B48" s="415"/>
      <c r="C48" s="416"/>
      <c r="D48" s="416"/>
      <c r="E48" s="417"/>
      <c r="F48" s="414">
        <f t="shared" si="0"/>
        <v>0</v>
      </c>
      <c r="H48" s="83"/>
      <c r="I48" s="83"/>
      <c r="J48" s="83"/>
      <c r="K48" s="83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</row>
    <row r="49" spans="2:47" x14ac:dyDescent="0.25">
      <c r="B49" s="415" t="s">
        <v>97</v>
      </c>
      <c r="C49" s="416" t="s">
        <v>114</v>
      </c>
      <c r="D49" s="416"/>
      <c r="E49" s="417">
        <v>0.01</v>
      </c>
      <c r="F49" s="414">
        <f t="shared" ref="F49" si="4">SUM(E49*($F$28+$F$36))</f>
        <v>0</v>
      </c>
      <c r="H49" s="120" t="s">
        <v>115</v>
      </c>
      <c r="I49" s="83"/>
      <c r="J49" s="83"/>
      <c r="K49" s="83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</row>
    <row r="50" spans="2:47" x14ac:dyDescent="0.25">
      <c r="B50" s="415"/>
      <c r="C50" s="416"/>
      <c r="D50" s="416"/>
      <c r="E50" s="417"/>
      <c r="F50" s="414">
        <f t="shared" si="0"/>
        <v>0</v>
      </c>
      <c r="H50" s="121" t="s">
        <v>116</v>
      </c>
      <c r="I50" s="83"/>
      <c r="J50" s="83"/>
      <c r="K50" s="83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</row>
    <row r="51" spans="2:47" x14ac:dyDescent="0.25">
      <c r="B51" s="415" t="s">
        <v>117</v>
      </c>
      <c r="C51" s="416" t="s">
        <v>118</v>
      </c>
      <c r="D51" s="416"/>
      <c r="E51" s="419">
        <v>6.0000000000000001E-3</v>
      </c>
      <c r="F51" s="414">
        <f t="shared" ref="F51" si="5">SUM(E51*($F$28+$F$36))</f>
        <v>0</v>
      </c>
      <c r="H51" s="83"/>
      <c r="I51" s="83"/>
      <c r="J51" s="83"/>
      <c r="K51" s="83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</row>
    <row r="52" spans="2:47" x14ac:dyDescent="0.25">
      <c r="B52" s="415"/>
      <c r="C52" s="416"/>
      <c r="D52" s="416"/>
      <c r="E52" s="419"/>
      <c r="F52" s="414">
        <f t="shared" si="0"/>
        <v>0</v>
      </c>
      <c r="H52" s="83"/>
      <c r="I52" s="83"/>
      <c r="J52" s="83"/>
      <c r="K52" s="83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</row>
    <row r="53" spans="2:47" x14ac:dyDescent="0.25">
      <c r="B53" s="415" t="s">
        <v>119</v>
      </c>
      <c r="C53" s="416" t="s">
        <v>120</v>
      </c>
      <c r="D53" s="416"/>
      <c r="E53" s="419">
        <v>2E-3</v>
      </c>
      <c r="F53" s="414">
        <f t="shared" ref="F53" si="6">SUM(E53*($F$28+$F$36))</f>
        <v>0</v>
      </c>
      <c r="H53" s="83"/>
      <c r="I53" s="83"/>
      <c r="J53" s="83"/>
      <c r="K53" s="83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</row>
    <row r="54" spans="2:47" x14ac:dyDescent="0.25">
      <c r="B54" s="415"/>
      <c r="C54" s="416"/>
      <c r="D54" s="416"/>
      <c r="E54" s="419"/>
      <c r="F54" s="414">
        <f t="shared" si="0"/>
        <v>0</v>
      </c>
      <c r="H54" s="83"/>
      <c r="I54" s="83"/>
      <c r="J54" s="83"/>
      <c r="K54" s="83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</row>
    <row r="55" spans="2:47" x14ac:dyDescent="0.25">
      <c r="B55" s="415" t="s">
        <v>121</v>
      </c>
      <c r="C55" s="416" t="s">
        <v>122</v>
      </c>
      <c r="D55" s="416"/>
      <c r="E55" s="419">
        <v>0.08</v>
      </c>
      <c r="F55" s="414">
        <f t="shared" ref="F55" si="7">SUM(E55*($F$28+$F$36))</f>
        <v>0</v>
      </c>
      <c r="H55" s="83"/>
      <c r="I55" s="83"/>
      <c r="J55" s="83"/>
      <c r="K55" s="83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</row>
    <row r="56" spans="2:47" x14ac:dyDescent="0.25">
      <c r="B56" s="406"/>
      <c r="C56" s="420"/>
      <c r="D56" s="420"/>
      <c r="E56" s="412"/>
      <c r="F56" s="414">
        <f t="shared" si="0"/>
        <v>0</v>
      </c>
      <c r="H56" s="83"/>
      <c r="I56" s="83"/>
      <c r="J56" s="83"/>
      <c r="K56" s="83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</row>
    <row r="57" spans="2:47" ht="13" x14ac:dyDescent="0.3">
      <c r="B57" s="427" t="s">
        <v>123</v>
      </c>
      <c r="C57" s="427"/>
      <c r="D57" s="427"/>
      <c r="E57" s="122">
        <f>SUM(E41:E55)</f>
        <v>0.33800000000000002</v>
      </c>
      <c r="F57" s="123">
        <f>SUM(F41:F56)</f>
        <v>0</v>
      </c>
      <c r="H57" s="83"/>
      <c r="I57" s="83"/>
      <c r="J57" s="83"/>
      <c r="K57" s="83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</row>
    <row r="58" spans="2:47" x14ac:dyDescent="0.25">
      <c r="B58" s="426"/>
      <c r="C58" s="426"/>
      <c r="D58" s="426"/>
      <c r="E58" s="426"/>
      <c r="F58" s="426"/>
      <c r="H58" s="83"/>
      <c r="I58" s="83"/>
      <c r="J58" s="83"/>
      <c r="K58" s="83"/>
      <c r="L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</row>
    <row r="59" spans="2:47" ht="13" x14ac:dyDescent="0.3">
      <c r="B59" s="428" t="s">
        <v>124</v>
      </c>
      <c r="C59" s="429"/>
      <c r="D59" s="429"/>
      <c r="E59" s="430"/>
      <c r="F59" s="124" t="s">
        <v>102</v>
      </c>
      <c r="H59" s="83"/>
      <c r="I59" s="83"/>
      <c r="J59" s="83"/>
      <c r="K59" s="83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</row>
    <row r="60" spans="2:47" ht="13" x14ac:dyDescent="0.25">
      <c r="B60" s="117" t="s">
        <v>64</v>
      </c>
      <c r="C60" s="431" t="s">
        <v>125</v>
      </c>
      <c r="D60" s="432"/>
      <c r="E60" s="433"/>
      <c r="F60" s="94"/>
      <c r="H60" s="83"/>
      <c r="I60" s="83"/>
      <c r="J60" s="83"/>
      <c r="K60" s="83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</row>
    <row r="61" spans="2:47" ht="13" x14ac:dyDescent="0.3">
      <c r="B61" s="99" t="s">
        <v>66</v>
      </c>
      <c r="C61" s="434" t="s">
        <v>126</v>
      </c>
      <c r="D61" s="435"/>
      <c r="E61" s="94"/>
      <c r="F61" s="94"/>
      <c r="H61" s="83" t="s">
        <v>127</v>
      </c>
      <c r="I61" s="83"/>
      <c r="J61" s="83"/>
      <c r="K61" s="83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</row>
    <row r="62" spans="2:47" ht="13" x14ac:dyDescent="0.3">
      <c r="B62" s="99" t="s">
        <v>69</v>
      </c>
      <c r="C62" s="421" t="s">
        <v>128</v>
      </c>
      <c r="D62" s="422"/>
      <c r="E62" s="94"/>
      <c r="F62" s="94">
        <f>E62</f>
        <v>0</v>
      </c>
      <c r="H62" s="83" t="s">
        <v>127</v>
      </c>
      <c r="I62" s="83"/>
      <c r="J62" s="83"/>
      <c r="K62" s="83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</row>
    <row r="63" spans="2:47" ht="13" x14ac:dyDescent="0.3">
      <c r="B63" s="99" t="s">
        <v>72</v>
      </c>
      <c r="C63" s="421" t="s">
        <v>129</v>
      </c>
      <c r="D63" s="422"/>
      <c r="E63" s="94"/>
      <c r="F63" s="94">
        <f t="shared" ref="F63:F64" si="8">E63</f>
        <v>0</v>
      </c>
      <c r="H63" s="83" t="s">
        <v>127</v>
      </c>
      <c r="I63" s="83"/>
      <c r="J63" s="83"/>
      <c r="K63" s="83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</row>
    <row r="64" spans="2:47" ht="13" x14ac:dyDescent="0.3">
      <c r="B64" s="99" t="s">
        <v>97</v>
      </c>
      <c r="C64" s="421" t="s">
        <v>130</v>
      </c>
      <c r="D64" s="422"/>
      <c r="E64" s="94"/>
      <c r="F64" s="94">
        <f t="shared" si="8"/>
        <v>0</v>
      </c>
      <c r="H64" s="83" t="s">
        <v>127</v>
      </c>
      <c r="I64" s="83"/>
      <c r="J64" s="83"/>
      <c r="K64" s="83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</row>
    <row r="65" spans="2:47" ht="13" x14ac:dyDescent="0.3">
      <c r="B65" s="99" t="s">
        <v>117</v>
      </c>
      <c r="C65" s="421" t="s">
        <v>131</v>
      </c>
      <c r="D65" s="422"/>
      <c r="E65" s="94"/>
      <c r="F65" s="94">
        <f>E65</f>
        <v>0</v>
      </c>
      <c r="H65" s="83" t="s">
        <v>132</v>
      </c>
      <c r="I65" s="83"/>
      <c r="J65" s="83"/>
      <c r="K65" s="83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</row>
    <row r="66" spans="2:47" ht="13" x14ac:dyDescent="0.3">
      <c r="B66" s="99" t="s">
        <v>119</v>
      </c>
      <c r="C66" s="421" t="s">
        <v>133</v>
      </c>
      <c r="D66" s="422"/>
      <c r="E66" s="94"/>
      <c r="F66" s="94"/>
      <c r="H66" s="83"/>
      <c r="I66" s="83"/>
      <c r="J66" s="83"/>
      <c r="K66" s="83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</row>
    <row r="67" spans="2:47" ht="13" x14ac:dyDescent="0.3">
      <c r="B67" s="424" t="s">
        <v>134</v>
      </c>
      <c r="C67" s="425"/>
      <c r="D67" s="425"/>
      <c r="E67" s="94"/>
      <c r="F67" s="94">
        <f>SUM(F60:F66)</f>
        <v>0</v>
      </c>
      <c r="H67" s="83"/>
      <c r="I67" s="83"/>
      <c r="J67" s="83"/>
      <c r="K67" s="83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</row>
    <row r="68" spans="2:47" x14ac:dyDescent="0.25">
      <c r="B68" s="426"/>
      <c r="C68" s="426"/>
      <c r="D68" s="426"/>
      <c r="E68" s="426"/>
      <c r="F68" s="426"/>
      <c r="H68" s="83"/>
      <c r="I68" s="83"/>
      <c r="J68" s="83"/>
      <c r="K68" s="83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</row>
    <row r="69" spans="2:47" ht="13" x14ac:dyDescent="0.25">
      <c r="B69" s="437" t="s">
        <v>135</v>
      </c>
      <c r="C69" s="438"/>
      <c r="D69" s="438"/>
      <c r="E69" s="438"/>
      <c r="F69" s="439"/>
      <c r="H69" s="83"/>
      <c r="I69" s="83"/>
      <c r="J69" s="83"/>
      <c r="K69" s="83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</row>
    <row r="70" spans="2:47" ht="13" x14ac:dyDescent="0.3">
      <c r="B70" s="440" t="s">
        <v>136</v>
      </c>
      <c r="C70" s="440"/>
      <c r="D70" s="440"/>
      <c r="E70" s="440"/>
      <c r="F70" s="125" t="s">
        <v>102</v>
      </c>
      <c r="H70" s="83"/>
      <c r="I70" s="83"/>
      <c r="J70" s="83"/>
      <c r="K70" s="83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</row>
    <row r="71" spans="2:47" ht="13" x14ac:dyDescent="0.3">
      <c r="B71" s="99" t="s">
        <v>137</v>
      </c>
      <c r="C71" s="369" t="s">
        <v>138</v>
      </c>
      <c r="D71" s="369"/>
      <c r="E71" s="387"/>
      <c r="F71" s="94">
        <f>F36</f>
        <v>0</v>
      </c>
      <c r="H71" s="83"/>
      <c r="I71" s="83"/>
      <c r="J71" s="83"/>
      <c r="K71" s="83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</row>
    <row r="72" spans="2:47" ht="13" x14ac:dyDescent="0.3">
      <c r="B72" s="99" t="s">
        <v>139</v>
      </c>
      <c r="C72" s="369" t="s">
        <v>140</v>
      </c>
      <c r="D72" s="369"/>
      <c r="E72" s="387"/>
      <c r="F72" s="94">
        <f>F57</f>
        <v>0</v>
      </c>
      <c r="H72" s="83"/>
      <c r="I72" s="83"/>
      <c r="J72" s="83"/>
      <c r="K72" s="83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</row>
    <row r="73" spans="2:47" ht="13" x14ac:dyDescent="0.3">
      <c r="B73" s="99" t="s">
        <v>141</v>
      </c>
      <c r="C73" s="369" t="s">
        <v>142</v>
      </c>
      <c r="D73" s="369"/>
      <c r="E73" s="387"/>
      <c r="F73" s="94">
        <f>F67</f>
        <v>0</v>
      </c>
      <c r="H73" s="83"/>
      <c r="I73" s="126"/>
      <c r="J73" s="126"/>
      <c r="K73" s="126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</row>
    <row r="74" spans="2:47" ht="13" x14ac:dyDescent="0.3">
      <c r="B74" s="440" t="s">
        <v>143</v>
      </c>
      <c r="C74" s="440"/>
      <c r="D74" s="440"/>
      <c r="E74" s="424"/>
      <c r="F74" s="94">
        <f>SUM(F71:F73)</f>
        <v>0</v>
      </c>
      <c r="H74" s="83"/>
      <c r="I74" s="83"/>
      <c r="J74" s="83"/>
      <c r="K74" s="83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</row>
    <row r="75" spans="2:47" ht="13" x14ac:dyDescent="0.3">
      <c r="B75" s="426"/>
      <c r="C75" s="426"/>
      <c r="D75" s="426"/>
      <c r="E75" s="426"/>
      <c r="F75" s="426"/>
      <c r="H75" s="83"/>
      <c r="I75" s="92"/>
      <c r="J75" s="83"/>
      <c r="K75" s="83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</row>
    <row r="76" spans="2:47" ht="13" x14ac:dyDescent="0.3">
      <c r="B76" s="383" t="s">
        <v>144</v>
      </c>
      <c r="C76" s="383"/>
      <c r="D76" s="383"/>
      <c r="E76" s="383"/>
      <c r="F76" s="383"/>
      <c r="H76" s="83"/>
      <c r="I76" s="92"/>
      <c r="J76" s="83"/>
      <c r="K76" s="83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</row>
    <row r="77" spans="2:47" ht="13" x14ac:dyDescent="0.3">
      <c r="B77" s="436" t="s">
        <v>145</v>
      </c>
      <c r="C77" s="436"/>
      <c r="D77" s="436"/>
      <c r="E77" s="99" t="s">
        <v>109</v>
      </c>
      <c r="F77" s="125" t="s">
        <v>146</v>
      </c>
      <c r="I77" s="83"/>
      <c r="J77" s="83"/>
      <c r="K77" s="83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</row>
    <row r="78" spans="2:47" ht="13" x14ac:dyDescent="0.25">
      <c r="B78" s="88" t="s">
        <v>64</v>
      </c>
      <c r="C78" s="386" t="s">
        <v>216</v>
      </c>
      <c r="D78" s="386"/>
      <c r="E78" s="128">
        <v>4.5999999999999999E-3</v>
      </c>
      <c r="F78" s="94">
        <f>SUM(($F$28+$F$55+$F$71)*E78)</f>
        <v>0</v>
      </c>
      <c r="H78" s="129" t="s">
        <v>148</v>
      </c>
      <c r="I78" s="83"/>
      <c r="J78" s="83"/>
      <c r="K78" s="83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</row>
    <row r="79" spans="2:47" ht="13" x14ac:dyDescent="0.25">
      <c r="B79" s="88" t="s">
        <v>66</v>
      </c>
      <c r="C79" s="382" t="s">
        <v>149</v>
      </c>
      <c r="D79" s="382"/>
      <c r="E79" s="128">
        <f>E78*E55</f>
        <v>3.68E-4</v>
      </c>
      <c r="F79" s="130">
        <f>F78*E79</f>
        <v>0</v>
      </c>
      <c r="H79" s="115" t="s">
        <v>150</v>
      </c>
      <c r="I79" s="83"/>
      <c r="J79" s="83"/>
      <c r="K79" s="8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</row>
    <row r="80" spans="2:47" ht="13" x14ac:dyDescent="0.25">
      <c r="B80" s="88" t="s">
        <v>69</v>
      </c>
      <c r="C80" s="386" t="s">
        <v>151</v>
      </c>
      <c r="D80" s="386"/>
      <c r="E80" s="128">
        <v>0.02</v>
      </c>
      <c r="F80" s="94">
        <f>($F$71+$F$28)*E80</f>
        <v>0</v>
      </c>
      <c r="H80" s="115" t="s">
        <v>152</v>
      </c>
      <c r="I80" s="83"/>
      <c r="J80" s="83"/>
      <c r="K80" s="8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</row>
    <row r="81" spans="2:47" ht="13" x14ac:dyDescent="0.25">
      <c r="B81" s="88" t="s">
        <v>72</v>
      </c>
      <c r="C81" s="386" t="s">
        <v>222</v>
      </c>
      <c r="D81" s="386"/>
      <c r="E81" s="128">
        <v>1.9400000000000001E-2</v>
      </c>
      <c r="F81" s="94">
        <f>($F$74+$F$28)*E81</f>
        <v>0</v>
      </c>
      <c r="H81" s="115" t="s">
        <v>154</v>
      </c>
      <c r="I81" s="83"/>
      <c r="J81" s="83"/>
      <c r="K81" s="83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</row>
    <row r="82" spans="2:47" ht="13" x14ac:dyDescent="0.25">
      <c r="B82" s="88" t="s">
        <v>97</v>
      </c>
      <c r="C82" s="386" t="s">
        <v>155</v>
      </c>
      <c r="D82" s="386"/>
      <c r="E82" s="128">
        <f>E81*E57</f>
        <v>6.5572000000000009E-3</v>
      </c>
      <c r="F82" s="94">
        <f>F81*E82</f>
        <v>0</v>
      </c>
      <c r="H82" s="115" t="s">
        <v>156</v>
      </c>
      <c r="I82" s="83"/>
      <c r="J82" s="83"/>
      <c r="K82" s="83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</row>
    <row r="83" spans="2:47" ht="13" x14ac:dyDescent="0.25">
      <c r="B83" s="88" t="s">
        <v>117</v>
      </c>
      <c r="C83" s="386" t="s">
        <v>157</v>
      </c>
      <c r="D83" s="386"/>
      <c r="E83" s="128">
        <v>0.02</v>
      </c>
      <c r="F83" s="94">
        <f>($F$71+$F$28)*E83</f>
        <v>0</v>
      </c>
      <c r="H83" s="127" t="s">
        <v>158</v>
      </c>
      <c r="I83" s="83"/>
      <c r="J83" s="83"/>
      <c r="K83" s="83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</row>
    <row r="84" spans="2:47" ht="13" x14ac:dyDescent="0.3">
      <c r="B84" s="440" t="s">
        <v>159</v>
      </c>
      <c r="C84" s="440"/>
      <c r="D84" s="440"/>
      <c r="E84" s="424"/>
      <c r="F84" s="94">
        <f>SUM(F78:F83)</f>
        <v>0</v>
      </c>
      <c r="H84" s="131"/>
      <c r="I84" s="83"/>
      <c r="J84" s="83"/>
      <c r="K84" s="83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</row>
    <row r="85" spans="2:47" ht="13" x14ac:dyDescent="0.25">
      <c r="B85" s="268" t="s">
        <v>218</v>
      </c>
      <c r="C85" s="268"/>
      <c r="D85" s="268"/>
      <c r="E85" s="268"/>
      <c r="F85" s="268"/>
      <c r="H85" s="131"/>
      <c r="I85" s="83"/>
      <c r="J85" s="83"/>
      <c r="K85" s="83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</row>
    <row r="86" spans="2:47" ht="13" x14ac:dyDescent="0.3">
      <c r="B86" s="111"/>
      <c r="C86" s="111"/>
      <c r="D86" s="111"/>
      <c r="E86" s="111"/>
      <c r="F86" s="112"/>
      <c r="H86" s="83"/>
      <c r="I86" s="83"/>
      <c r="J86" s="83"/>
      <c r="K86" s="83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</row>
    <row r="87" spans="2:47" ht="13" x14ac:dyDescent="0.25">
      <c r="B87" s="383" t="s">
        <v>161</v>
      </c>
      <c r="C87" s="383"/>
      <c r="D87" s="383"/>
      <c r="E87" s="383"/>
      <c r="F87" s="383"/>
      <c r="H87" s="83"/>
      <c r="I87" s="83"/>
      <c r="J87" s="83"/>
      <c r="K87" s="83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</row>
    <row r="88" spans="2:47" ht="13" x14ac:dyDescent="0.3">
      <c r="B88" s="436" t="s">
        <v>162</v>
      </c>
      <c r="C88" s="436"/>
      <c r="D88" s="436"/>
      <c r="E88" s="99" t="s">
        <v>109</v>
      </c>
      <c r="F88" s="98" t="s">
        <v>102</v>
      </c>
      <c r="H88" s="83"/>
      <c r="I88" s="83"/>
      <c r="J88" s="83"/>
      <c r="K88" s="83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</row>
    <row r="89" spans="2:47" ht="13" x14ac:dyDescent="0.25">
      <c r="B89" s="88" t="s">
        <v>64</v>
      </c>
      <c r="C89" s="386" t="s">
        <v>163</v>
      </c>
      <c r="D89" s="386"/>
      <c r="E89" s="128"/>
      <c r="F89" s="94">
        <f>((($F$28+$F$74+$F$84)*E89))</f>
        <v>0</v>
      </c>
      <c r="H89" s="83"/>
      <c r="I89" s="83"/>
      <c r="J89" s="83"/>
      <c r="K89" s="83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</row>
    <row r="90" spans="2:47" ht="13" x14ac:dyDescent="0.25">
      <c r="B90" s="88" t="s">
        <v>66</v>
      </c>
      <c r="C90" s="382" t="s">
        <v>164</v>
      </c>
      <c r="D90" s="382"/>
      <c r="E90" s="128"/>
      <c r="F90" s="94">
        <f>((($F$28+$F$74+$F$84)*E90))</f>
        <v>0</v>
      </c>
      <c r="H90" s="83"/>
      <c r="I90" s="83"/>
      <c r="J90" s="83"/>
      <c r="K90" s="83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</row>
    <row r="91" spans="2:47" ht="13" x14ac:dyDescent="0.25">
      <c r="B91" s="88" t="s">
        <v>69</v>
      </c>
      <c r="C91" s="386" t="s">
        <v>165</v>
      </c>
      <c r="D91" s="386"/>
      <c r="E91" s="128"/>
      <c r="F91" s="94">
        <f t="shared" ref="F91:F93" si="9">((($F$28+$F$74+$F$84)*E91))</f>
        <v>0</v>
      </c>
      <c r="H91" s="24" t="s">
        <v>166</v>
      </c>
      <c r="I91" s="83"/>
      <c r="J91" s="83"/>
      <c r="K91" s="83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</row>
    <row r="92" spans="2:47" ht="13" x14ac:dyDescent="0.25">
      <c r="B92" s="88" t="s">
        <v>72</v>
      </c>
      <c r="C92" s="386" t="s">
        <v>167</v>
      </c>
      <c r="D92" s="386"/>
      <c r="E92" s="128"/>
      <c r="F92" s="94">
        <f t="shared" si="9"/>
        <v>0</v>
      </c>
      <c r="H92" s="24" t="s">
        <v>168</v>
      </c>
      <c r="I92" s="83"/>
      <c r="J92" s="83"/>
      <c r="K92" s="83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</row>
    <row r="93" spans="2:47" ht="13" x14ac:dyDescent="0.25">
      <c r="B93" s="88" t="s">
        <v>97</v>
      </c>
      <c r="C93" s="386" t="s">
        <v>169</v>
      </c>
      <c r="D93" s="386"/>
      <c r="E93" s="128"/>
      <c r="F93" s="94">
        <f t="shared" si="9"/>
        <v>0</v>
      </c>
      <c r="H93" s="83"/>
      <c r="I93" s="83"/>
      <c r="J93" s="83"/>
      <c r="K93" s="83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</row>
    <row r="94" spans="2:47" ht="13" x14ac:dyDescent="0.25">
      <c r="B94" s="88" t="s">
        <v>117</v>
      </c>
      <c r="C94" s="382" t="s">
        <v>170</v>
      </c>
      <c r="D94" s="382"/>
      <c r="E94" s="128"/>
      <c r="F94" s="94">
        <f t="shared" ref="F94" si="10">SUM(($F$28+$F$74+$F$57)*E94)</f>
        <v>0</v>
      </c>
      <c r="H94" s="83" t="s">
        <v>171</v>
      </c>
      <c r="I94" s="83"/>
      <c r="J94" s="83"/>
      <c r="K94" s="83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</row>
    <row r="95" spans="2:47" ht="13" x14ac:dyDescent="0.3">
      <c r="B95" s="440" t="s">
        <v>172</v>
      </c>
      <c r="C95" s="440"/>
      <c r="D95" s="440"/>
      <c r="E95" s="424"/>
      <c r="F95" s="94">
        <f>SUM(F89:F94)</f>
        <v>0</v>
      </c>
      <c r="H95" s="83"/>
      <c r="I95" s="83"/>
      <c r="J95" s="83"/>
      <c r="K95" s="83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</row>
    <row r="96" spans="2:47" ht="13" x14ac:dyDescent="0.3">
      <c r="B96" s="111"/>
      <c r="C96" s="111"/>
      <c r="D96" s="111"/>
      <c r="E96" s="111"/>
      <c r="F96" s="113"/>
      <c r="H96" s="83"/>
      <c r="I96" s="83"/>
      <c r="J96" s="83"/>
      <c r="K96" s="83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</row>
    <row r="97" spans="2:48" ht="13" x14ac:dyDescent="0.3">
      <c r="B97" s="441" t="s">
        <v>173</v>
      </c>
      <c r="C97" s="441"/>
      <c r="D97" s="441"/>
      <c r="E97" s="132" t="s">
        <v>174</v>
      </c>
      <c r="F97" s="133" t="s">
        <v>146</v>
      </c>
      <c r="H97" s="83"/>
      <c r="I97" s="83"/>
      <c r="J97" s="83"/>
      <c r="K97" s="83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</row>
    <row r="98" spans="2:48" ht="13" x14ac:dyDescent="0.25">
      <c r="B98" s="88" t="s">
        <v>64</v>
      </c>
      <c r="C98" s="386" t="s">
        <v>175</v>
      </c>
      <c r="D98" s="386"/>
      <c r="E98" s="134"/>
      <c r="F98" s="135"/>
      <c r="H98" s="136"/>
      <c r="I98" s="83"/>
      <c r="J98" s="83"/>
      <c r="K98" s="83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</row>
    <row r="99" spans="2:48" ht="13" x14ac:dyDescent="0.3">
      <c r="B99" s="440" t="s">
        <v>176</v>
      </c>
      <c r="C99" s="440"/>
      <c r="D99" s="440"/>
      <c r="E99" s="440"/>
      <c r="F99" s="137"/>
      <c r="H99" s="83"/>
      <c r="I99" s="83"/>
      <c r="J99" s="83"/>
      <c r="K99" s="83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</row>
    <row r="100" spans="2:48" ht="13" x14ac:dyDescent="0.3">
      <c r="B100" s="111"/>
      <c r="C100" s="111"/>
      <c r="D100" s="111"/>
      <c r="E100" s="111"/>
      <c r="F100" s="112"/>
      <c r="H100" s="83"/>
      <c r="I100" s="83"/>
      <c r="J100" s="83"/>
      <c r="K100" s="83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</row>
    <row r="101" spans="2:48" ht="13" x14ac:dyDescent="0.25">
      <c r="B101" s="437" t="s">
        <v>177</v>
      </c>
      <c r="C101" s="438"/>
      <c r="D101" s="438"/>
      <c r="E101" s="438"/>
      <c r="F101" s="439"/>
      <c r="H101" s="83"/>
      <c r="I101" s="83"/>
      <c r="J101" s="83"/>
      <c r="K101" s="83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</row>
    <row r="102" spans="2:48" ht="13" x14ac:dyDescent="0.3">
      <c r="B102" s="436" t="s">
        <v>178</v>
      </c>
      <c r="C102" s="436"/>
      <c r="D102" s="436"/>
      <c r="E102" s="436"/>
      <c r="F102" s="125" t="s">
        <v>146</v>
      </c>
      <c r="H102" s="83"/>
      <c r="I102" s="83"/>
      <c r="J102" s="83"/>
      <c r="K102" s="83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</row>
    <row r="103" spans="2:48" ht="13" x14ac:dyDescent="0.3">
      <c r="B103" s="99" t="s">
        <v>179</v>
      </c>
      <c r="C103" s="369" t="s">
        <v>180</v>
      </c>
      <c r="D103" s="369"/>
      <c r="E103" s="387"/>
      <c r="F103" s="94">
        <f>F95</f>
        <v>0</v>
      </c>
      <c r="H103" s="83"/>
      <c r="I103" s="83"/>
      <c r="J103" s="83"/>
      <c r="K103" s="83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</row>
    <row r="104" spans="2:48" ht="13" x14ac:dyDescent="0.3">
      <c r="B104" s="99" t="s">
        <v>181</v>
      </c>
      <c r="C104" s="369" t="s">
        <v>182</v>
      </c>
      <c r="D104" s="369"/>
      <c r="E104" s="387"/>
      <c r="F104" s="94"/>
      <c r="H104" s="83"/>
      <c r="I104" s="83"/>
      <c r="J104" s="83"/>
      <c r="K104" s="83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</row>
    <row r="105" spans="2:48" ht="13" x14ac:dyDescent="0.3">
      <c r="B105" s="440" t="s">
        <v>183</v>
      </c>
      <c r="C105" s="440"/>
      <c r="D105" s="440"/>
      <c r="E105" s="424"/>
      <c r="F105" s="94">
        <f>SUM(F103:F104)</f>
        <v>0</v>
      </c>
      <c r="H105" s="83"/>
      <c r="I105" s="83"/>
      <c r="J105" s="83"/>
      <c r="K105" s="83"/>
      <c r="L105" s="1"/>
      <c r="M105" s="1"/>
      <c r="N105" s="138"/>
      <c r="O105" s="138"/>
      <c r="P105" s="139"/>
      <c r="Q105" s="56"/>
      <c r="R105" s="140"/>
      <c r="S105" s="139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</row>
    <row r="106" spans="2:48" ht="13" x14ac:dyDescent="0.3">
      <c r="B106" s="111"/>
      <c r="C106" s="111"/>
      <c r="D106" s="111"/>
      <c r="E106" s="111"/>
      <c r="F106" s="112"/>
      <c r="H106" s="83"/>
      <c r="I106" s="83"/>
      <c r="J106" s="83"/>
      <c r="K106" s="83"/>
      <c r="L106" s="1"/>
      <c r="M106" s="1"/>
      <c r="N106" s="138"/>
      <c r="O106" s="138"/>
      <c r="P106" s="139"/>
      <c r="Q106" s="56"/>
      <c r="R106" s="140"/>
      <c r="S106" s="139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</row>
    <row r="107" spans="2:48" x14ac:dyDescent="0.25">
      <c r="B107" s="426"/>
      <c r="C107" s="426"/>
      <c r="D107" s="426"/>
      <c r="E107" s="426"/>
      <c r="F107" s="426"/>
      <c r="H107" s="83"/>
      <c r="I107" s="83"/>
      <c r="J107" s="83"/>
      <c r="K107" s="83"/>
      <c r="L107" s="1"/>
      <c r="M107" s="1"/>
      <c r="N107" s="1"/>
      <c r="O107" s="138"/>
      <c r="P107" s="138"/>
      <c r="Q107" s="139"/>
      <c r="R107" s="56"/>
      <c r="S107" s="140"/>
      <c r="T107" s="139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</row>
    <row r="108" spans="2:48" ht="13" x14ac:dyDescent="0.25">
      <c r="B108" s="383" t="s">
        <v>184</v>
      </c>
      <c r="C108" s="383"/>
      <c r="D108" s="383"/>
      <c r="E108" s="383"/>
      <c r="F108" s="383"/>
      <c r="H108" s="83"/>
      <c r="I108" s="83"/>
      <c r="J108" s="83"/>
      <c r="K108" s="83"/>
      <c r="L108" s="1"/>
      <c r="M108" s="1"/>
      <c r="N108" s="1"/>
      <c r="O108" s="138"/>
      <c r="P108" s="138"/>
      <c r="Q108" s="139"/>
      <c r="R108" s="56"/>
      <c r="S108" s="140"/>
      <c r="T108" s="139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</row>
    <row r="109" spans="2:48" ht="13" x14ac:dyDescent="0.3">
      <c r="B109" s="436" t="s">
        <v>185</v>
      </c>
      <c r="C109" s="436"/>
      <c r="D109" s="436"/>
      <c r="E109" s="436"/>
      <c r="F109" s="141" t="s">
        <v>91</v>
      </c>
      <c r="H109" s="83"/>
      <c r="I109" s="83"/>
      <c r="J109" s="83"/>
      <c r="K109" s="83"/>
      <c r="L109" s="1"/>
      <c r="M109" s="1"/>
      <c r="N109" s="1"/>
      <c r="O109" s="138"/>
      <c r="P109" s="138"/>
      <c r="Q109" s="139"/>
      <c r="R109" s="56"/>
      <c r="S109" s="140"/>
      <c r="T109" s="139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</row>
    <row r="110" spans="2:48" ht="13" x14ac:dyDescent="0.3">
      <c r="B110" s="99" t="s">
        <v>64</v>
      </c>
      <c r="C110" s="369" t="s">
        <v>186</v>
      </c>
      <c r="D110" s="369"/>
      <c r="E110" s="369"/>
      <c r="F110" s="142"/>
      <c r="H110" s="83"/>
      <c r="I110" s="83"/>
      <c r="J110" s="83"/>
      <c r="K110" s="83"/>
      <c r="L110" s="1"/>
      <c r="M110" s="1"/>
      <c r="N110" s="1"/>
      <c r="O110" s="138"/>
      <c r="P110" s="138"/>
      <c r="Q110" s="139"/>
      <c r="R110" s="56"/>
      <c r="S110" s="140"/>
      <c r="T110" s="139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</row>
    <row r="111" spans="2:48" ht="13" x14ac:dyDescent="0.3">
      <c r="B111" s="99" t="s">
        <v>66</v>
      </c>
      <c r="C111" s="369" t="s">
        <v>187</v>
      </c>
      <c r="D111" s="369"/>
      <c r="E111" s="369"/>
      <c r="F111" s="142"/>
      <c r="H111" s="83"/>
      <c r="I111" s="83"/>
      <c r="J111" s="83"/>
      <c r="K111" s="83"/>
      <c r="L111" s="1"/>
      <c r="M111" s="1"/>
      <c r="N111" s="1"/>
      <c r="O111" s="442"/>
      <c r="P111" s="442"/>
      <c r="Q111" s="139"/>
      <c r="R111" s="56"/>
      <c r="S111" s="140"/>
      <c r="T111" s="139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</row>
    <row r="112" spans="2:48" ht="13" x14ac:dyDescent="0.3">
      <c r="B112" s="99" t="s">
        <v>69</v>
      </c>
      <c r="C112" s="387" t="s">
        <v>188</v>
      </c>
      <c r="D112" s="445"/>
      <c r="E112" s="446"/>
      <c r="F112" s="142"/>
      <c r="H112" s="83"/>
      <c r="I112" s="83"/>
      <c r="J112" s="83"/>
      <c r="K112" s="83"/>
      <c r="L112" s="1"/>
      <c r="M112" s="1"/>
      <c r="N112" s="1"/>
      <c r="O112" s="143"/>
      <c r="P112" s="143"/>
      <c r="Q112" s="139"/>
      <c r="R112" s="56"/>
      <c r="S112" s="140"/>
      <c r="T112" s="139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</row>
    <row r="113" spans="2:48" ht="13" x14ac:dyDescent="0.3">
      <c r="B113" s="144" t="s">
        <v>72</v>
      </c>
      <c r="C113" s="369" t="s">
        <v>170</v>
      </c>
      <c r="D113" s="369"/>
      <c r="E113" s="369"/>
      <c r="F113" s="142"/>
      <c r="H113" s="83"/>
      <c r="I113" s="83"/>
      <c r="J113" s="83"/>
      <c r="K113" s="83"/>
      <c r="L113" s="1"/>
      <c r="M113" s="1"/>
      <c r="N113" s="1"/>
      <c r="O113" s="138"/>
      <c r="P113" s="138"/>
      <c r="Q113" s="139"/>
      <c r="R113" s="56"/>
      <c r="S113" s="140"/>
      <c r="T113" s="139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</row>
    <row r="114" spans="2:48" ht="13" x14ac:dyDescent="0.3">
      <c r="B114" s="440" t="s">
        <v>189</v>
      </c>
      <c r="C114" s="440"/>
      <c r="D114" s="440"/>
      <c r="E114" s="440"/>
      <c r="F114" s="145">
        <f>SUM(F110:F113)</f>
        <v>0</v>
      </c>
      <c r="H114" s="83"/>
      <c r="I114" s="83"/>
      <c r="J114" s="83"/>
      <c r="K114" s="83"/>
      <c r="L114" s="1"/>
      <c r="M114" s="1"/>
      <c r="N114" s="1"/>
      <c r="O114" s="442"/>
      <c r="P114" s="442"/>
      <c r="Q114" s="139"/>
      <c r="R114" s="56"/>
      <c r="S114" s="140"/>
      <c r="T114" s="139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</row>
    <row r="115" spans="2:48" ht="13" x14ac:dyDescent="0.3">
      <c r="B115" s="111"/>
      <c r="C115" s="111"/>
      <c r="D115" s="111"/>
      <c r="E115" s="111"/>
      <c r="F115" s="113"/>
      <c r="H115" s="83"/>
      <c r="I115" s="83"/>
      <c r="J115" s="83"/>
      <c r="K115" s="83"/>
      <c r="L115" s="1"/>
      <c r="M115" s="1"/>
      <c r="N115" s="1"/>
      <c r="O115" s="442"/>
      <c r="P115" s="442"/>
      <c r="Q115" s="139"/>
      <c r="R115" s="56"/>
      <c r="S115" s="140"/>
      <c r="T115" s="139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</row>
    <row r="116" spans="2:48" ht="13" x14ac:dyDescent="0.25">
      <c r="B116" s="383" t="s">
        <v>190</v>
      </c>
      <c r="C116" s="383"/>
      <c r="D116" s="383"/>
      <c r="E116" s="383"/>
      <c r="F116" s="383"/>
      <c r="H116" s="83"/>
      <c r="I116" s="83"/>
      <c r="J116" s="83"/>
      <c r="K116" s="83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</row>
    <row r="117" spans="2:48" ht="13" x14ac:dyDescent="0.3">
      <c r="B117" s="436" t="s">
        <v>191</v>
      </c>
      <c r="C117" s="436"/>
      <c r="D117" s="436"/>
      <c r="E117" s="99" t="s">
        <v>109</v>
      </c>
      <c r="F117" s="125" t="s">
        <v>102</v>
      </c>
      <c r="H117" s="83"/>
      <c r="I117" s="83"/>
      <c r="J117" s="83"/>
      <c r="K117" s="83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</row>
    <row r="118" spans="2:48" ht="25" x14ac:dyDescent="0.25">
      <c r="B118" s="88" t="s">
        <v>64</v>
      </c>
      <c r="C118" s="443" t="s">
        <v>192</v>
      </c>
      <c r="D118" s="443"/>
      <c r="E118" s="128"/>
      <c r="F118" s="94">
        <f>SUM(F133*E118)</f>
        <v>0</v>
      </c>
      <c r="H118" s="115" t="s">
        <v>193</v>
      </c>
      <c r="I118" s="83"/>
      <c r="J118" s="83"/>
      <c r="K118" s="83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</row>
    <row r="119" spans="2:48" ht="25" x14ac:dyDescent="0.25">
      <c r="B119" s="88" t="s">
        <v>66</v>
      </c>
      <c r="C119" s="443" t="s">
        <v>194</v>
      </c>
      <c r="D119" s="443"/>
      <c r="E119" s="128"/>
      <c r="F119" s="94">
        <f>SUM(F133+F118)*E119</f>
        <v>0</v>
      </c>
      <c r="H119" s="115" t="s">
        <v>195</v>
      </c>
      <c r="I119" s="83"/>
      <c r="J119" s="83"/>
      <c r="K119" s="83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</row>
    <row r="120" spans="2:48" ht="52" x14ac:dyDescent="0.25">
      <c r="B120" s="88" t="s">
        <v>69</v>
      </c>
      <c r="C120" s="444" t="s">
        <v>196</v>
      </c>
      <c r="D120" s="444"/>
      <c r="E120" s="128">
        <f>SUM(E121:E123)</f>
        <v>0</v>
      </c>
      <c r="F120" s="147">
        <f>($F$133+$F$119+$F$118)/(1-$E$120)*E120</f>
        <v>0</v>
      </c>
      <c r="H120" s="131" t="s">
        <v>197</v>
      </c>
      <c r="I120" s="83"/>
      <c r="J120" s="83"/>
      <c r="K120" s="83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</row>
    <row r="121" spans="2:48" ht="13" x14ac:dyDescent="0.25">
      <c r="B121" s="88" t="s">
        <v>198</v>
      </c>
      <c r="C121" s="443" t="s">
        <v>199</v>
      </c>
      <c r="D121" s="443"/>
      <c r="E121" s="114"/>
      <c r="F121" s="94">
        <f>($F$133+$F$119+$F$118)/(1-$E$120)*E121</f>
        <v>0</v>
      </c>
      <c r="H121" s="115" t="s">
        <v>200</v>
      </c>
      <c r="I121" s="83"/>
      <c r="J121" s="83"/>
      <c r="K121" s="83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</row>
    <row r="122" spans="2:48" ht="13" x14ac:dyDescent="0.25">
      <c r="B122" s="88" t="s">
        <v>201</v>
      </c>
      <c r="C122" s="443" t="s">
        <v>202</v>
      </c>
      <c r="D122" s="443"/>
      <c r="E122" s="114"/>
      <c r="F122" s="94">
        <f>($F$133+$F$119+$F$118)/(1-$E$120)*E122</f>
        <v>0</v>
      </c>
      <c r="H122" s="115" t="s">
        <v>203</v>
      </c>
      <c r="I122" s="83"/>
      <c r="J122" s="83"/>
      <c r="K122" s="83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</row>
    <row r="123" spans="2:48" ht="13" x14ac:dyDescent="0.25">
      <c r="B123" s="88" t="s">
        <v>204</v>
      </c>
      <c r="C123" s="443" t="s">
        <v>205</v>
      </c>
      <c r="D123" s="443"/>
      <c r="E123" s="114"/>
      <c r="F123" s="94">
        <f>($F$133+$F$119+$F$118)/(1-$E$120)*E123</f>
        <v>0</v>
      </c>
      <c r="H123" s="115" t="s">
        <v>206</v>
      </c>
      <c r="I123" s="83"/>
      <c r="J123" s="83"/>
      <c r="K123" s="83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</row>
    <row r="124" spans="2:48" ht="13" x14ac:dyDescent="0.3">
      <c r="B124" s="440" t="s">
        <v>207</v>
      </c>
      <c r="C124" s="440"/>
      <c r="D124" s="440"/>
      <c r="E124" s="148">
        <f>SUM(E118:E120)</f>
        <v>0</v>
      </c>
      <c r="F124" s="94">
        <f>SUM(F118:F120)</f>
        <v>0</v>
      </c>
      <c r="H124" s="149"/>
      <c r="I124" s="83"/>
      <c r="J124" s="83"/>
      <c r="K124" s="83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</row>
    <row r="125" spans="2:48" x14ac:dyDescent="0.25">
      <c r="B125" s="86"/>
      <c r="C125" s="454"/>
      <c r="D125" s="454"/>
      <c r="E125" s="454"/>
      <c r="F125" s="454"/>
      <c r="H125" s="83"/>
      <c r="I125" s="83"/>
      <c r="J125" s="83"/>
      <c r="K125" s="83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</row>
    <row r="126" spans="2:48" ht="13" x14ac:dyDescent="0.3">
      <c r="B126" s="455" t="s">
        <v>208</v>
      </c>
      <c r="C126" s="455"/>
      <c r="D126" s="455"/>
      <c r="E126" s="455"/>
      <c r="F126" s="455"/>
      <c r="H126" s="83"/>
      <c r="I126" s="83"/>
      <c r="J126" s="83"/>
      <c r="K126" s="83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</row>
    <row r="127" spans="2:48" ht="13" x14ac:dyDescent="0.3">
      <c r="B127" s="448" t="s">
        <v>209</v>
      </c>
      <c r="C127" s="450"/>
      <c r="D127" s="450"/>
      <c r="E127" s="451"/>
      <c r="F127" s="125" t="s">
        <v>102</v>
      </c>
      <c r="H127" s="83"/>
      <c r="I127" s="83"/>
      <c r="J127" s="83"/>
      <c r="K127" s="83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</row>
    <row r="128" spans="2:48" x14ac:dyDescent="0.25">
      <c r="B128" s="150" t="s">
        <v>64</v>
      </c>
      <c r="C128" s="421" t="str">
        <f>B21</f>
        <v>MÓDULO 1 - COMPOSIÇÃO DA REMUNERAÇÃO</v>
      </c>
      <c r="D128" s="421"/>
      <c r="E128" s="422"/>
      <c r="F128" s="94">
        <f>F28</f>
        <v>0</v>
      </c>
      <c r="H128" s="83"/>
      <c r="I128" s="83"/>
      <c r="J128" s="83"/>
      <c r="K128" s="83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</row>
    <row r="129" spans="2:47" x14ac:dyDescent="0.25">
      <c r="B129" s="150" t="s">
        <v>66</v>
      </c>
      <c r="C129" s="452" t="str">
        <f>B31</f>
        <v>MÓDULO 2 – ENCARGOS E BENEFÍCIOS ANUAIS, MENSAIS E DIÁRIOS</v>
      </c>
      <c r="D129" s="453"/>
      <c r="E129" s="453"/>
      <c r="F129" s="94">
        <f>F74</f>
        <v>0</v>
      </c>
      <c r="H129" s="83"/>
      <c r="I129" s="83"/>
      <c r="J129" s="83"/>
      <c r="K129" s="83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</row>
    <row r="130" spans="2:47" x14ac:dyDescent="0.25">
      <c r="B130" s="150" t="s">
        <v>69</v>
      </c>
      <c r="C130" s="421" t="str">
        <f>B76</f>
        <v>MÓDULO 3 – PROVISÃO PARA RESCISÃO</v>
      </c>
      <c r="D130" s="421"/>
      <c r="E130" s="422"/>
      <c r="F130" s="94">
        <f>F84</f>
        <v>0</v>
      </c>
      <c r="H130" s="83"/>
      <c r="I130" s="83"/>
      <c r="J130" s="83"/>
      <c r="K130" s="83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</row>
    <row r="131" spans="2:47" x14ac:dyDescent="0.25">
      <c r="B131" s="150" t="s">
        <v>72</v>
      </c>
      <c r="C131" s="452" t="str">
        <f>B87</f>
        <v>MÓDULO 4 – CUSTO DE REPOSIÇÃO DO PROFISSIONAL AUSENTE</v>
      </c>
      <c r="D131" s="453"/>
      <c r="E131" s="453"/>
      <c r="F131" s="94">
        <f>F105</f>
        <v>0</v>
      </c>
      <c r="H131" s="83"/>
      <c r="I131" s="83"/>
      <c r="J131" s="83"/>
      <c r="K131" s="83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</row>
    <row r="132" spans="2:47" x14ac:dyDescent="0.25">
      <c r="B132" s="150" t="s">
        <v>97</v>
      </c>
      <c r="C132" s="421" t="str">
        <f>B108</f>
        <v>MÓDULO 5 – INSUMOS DIVERSOS</v>
      </c>
      <c r="D132" s="421"/>
      <c r="E132" s="422"/>
      <c r="F132" s="94">
        <f>F114</f>
        <v>0</v>
      </c>
      <c r="H132" s="83"/>
      <c r="I132" s="83"/>
      <c r="J132" s="83"/>
      <c r="K132" s="83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</row>
    <row r="133" spans="2:47" ht="13" x14ac:dyDescent="0.3">
      <c r="B133" s="151"/>
      <c r="C133" s="447" t="s">
        <v>210</v>
      </c>
      <c r="D133" s="447"/>
      <c r="E133" s="448"/>
      <c r="F133" s="94">
        <f>SUM(F128:F132)</f>
        <v>0</v>
      </c>
      <c r="H133" s="83"/>
      <c r="I133" s="83"/>
      <c r="J133" s="83"/>
      <c r="K133" s="83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</row>
    <row r="134" spans="2:47" x14ac:dyDescent="0.25">
      <c r="B134" s="150" t="s">
        <v>117</v>
      </c>
      <c r="C134" s="421" t="str">
        <f>B116</f>
        <v>MÓDULO 6 – CUSTOS INDIRETOS, LUCRO E TRIBUTOS</v>
      </c>
      <c r="D134" s="421"/>
      <c r="E134" s="422"/>
      <c r="F134" s="94">
        <f>F124</f>
        <v>0</v>
      </c>
      <c r="H134" s="83"/>
      <c r="I134" s="83"/>
      <c r="J134" s="83"/>
      <c r="K134" s="83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</row>
    <row r="135" spans="2:47" ht="13" x14ac:dyDescent="0.3">
      <c r="B135" s="447" t="s">
        <v>211</v>
      </c>
      <c r="C135" s="447"/>
      <c r="D135" s="447"/>
      <c r="E135" s="448"/>
      <c r="F135" s="94">
        <f>SUM(F133:F134)</f>
        <v>0</v>
      </c>
      <c r="H135" s="83"/>
      <c r="I135" s="83"/>
      <c r="J135" s="83"/>
      <c r="K135" s="83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</row>
    <row r="136" spans="2:47" x14ac:dyDescent="0.25">
      <c r="B136" s="1"/>
      <c r="C136" s="1"/>
      <c r="D136" s="1"/>
      <c r="E136" s="1"/>
      <c r="F136" s="136"/>
      <c r="H136" s="83"/>
      <c r="I136" s="83"/>
      <c r="J136" s="83"/>
      <c r="K136" s="83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</row>
    <row r="137" spans="2:47" ht="13" x14ac:dyDescent="0.3">
      <c r="B137" s="86"/>
      <c r="C137" s="377"/>
      <c r="D137" s="377"/>
      <c r="E137" s="111"/>
      <c r="F137" s="136"/>
      <c r="H137" s="83"/>
      <c r="I137" s="83"/>
      <c r="J137" s="83"/>
      <c r="K137" s="83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</row>
    <row r="138" spans="2:47" ht="13" x14ac:dyDescent="0.3">
      <c r="B138" s="449"/>
      <c r="C138" s="449"/>
      <c r="D138" s="152"/>
      <c r="E138" s="152"/>
      <c r="F138" s="153"/>
      <c r="H138" s="83"/>
      <c r="I138" s="83"/>
      <c r="J138" s="83"/>
      <c r="K138" s="83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</row>
    <row r="139" spans="2:47" x14ac:dyDescent="0.25">
      <c r="B139" s="377"/>
      <c r="C139" s="377"/>
      <c r="D139" s="1"/>
      <c r="E139" s="1"/>
      <c r="F139" s="154"/>
      <c r="H139" s="83"/>
      <c r="I139" s="83"/>
      <c r="J139" s="83"/>
      <c r="K139" s="83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</row>
    <row r="140" spans="2:47" x14ac:dyDescent="0.25">
      <c r="B140" s="377"/>
      <c r="C140" s="377"/>
      <c r="D140" s="1"/>
      <c r="E140" s="1"/>
      <c r="F140" s="154"/>
      <c r="H140" s="83"/>
      <c r="I140" s="83"/>
      <c r="J140" s="83"/>
      <c r="K140" s="83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</row>
    <row r="141" spans="2:47" x14ac:dyDescent="0.25">
      <c r="B141" s="377"/>
      <c r="C141" s="377"/>
      <c r="D141" s="1"/>
      <c r="E141" s="1"/>
      <c r="F141" s="154"/>
      <c r="H141" s="83"/>
      <c r="I141" s="83"/>
      <c r="J141" s="83"/>
      <c r="K141" s="83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</row>
    <row r="142" spans="2:47" s="155" customFormat="1" x14ac:dyDescent="0.25">
      <c r="G142" s="1"/>
      <c r="H142" s="156"/>
      <c r="I142" s="156"/>
      <c r="J142" s="156"/>
      <c r="K142" s="156"/>
    </row>
    <row r="143" spans="2:47" s="155" customFormat="1" x14ac:dyDescent="0.25">
      <c r="G143" s="1"/>
      <c r="H143" s="156"/>
      <c r="I143" s="156"/>
      <c r="J143" s="156"/>
      <c r="K143" s="156"/>
    </row>
    <row r="144" spans="2:47" s="155" customFormat="1" x14ac:dyDescent="0.25">
      <c r="G144" s="1"/>
      <c r="H144" s="156"/>
      <c r="I144" s="156"/>
      <c r="J144" s="156"/>
      <c r="K144" s="156"/>
    </row>
    <row r="145" spans="7:11" s="155" customFormat="1" x14ac:dyDescent="0.25">
      <c r="G145" s="1"/>
      <c r="H145" s="156"/>
      <c r="I145" s="156"/>
      <c r="J145" s="156"/>
      <c r="K145" s="156"/>
    </row>
    <row r="146" spans="7:11" s="155" customFormat="1" x14ac:dyDescent="0.25">
      <c r="G146" s="1"/>
      <c r="H146" s="156"/>
      <c r="I146" s="156"/>
      <c r="J146" s="156"/>
      <c r="K146" s="156"/>
    </row>
    <row r="147" spans="7:11" s="155" customFormat="1" x14ac:dyDescent="0.25">
      <c r="G147" s="1"/>
      <c r="H147" s="156"/>
      <c r="I147" s="156"/>
      <c r="J147" s="156"/>
      <c r="K147" s="156"/>
    </row>
    <row r="148" spans="7:11" s="155" customFormat="1" x14ac:dyDescent="0.25">
      <c r="G148" s="1"/>
      <c r="H148" s="156"/>
      <c r="I148" s="156"/>
      <c r="J148" s="156"/>
      <c r="K148" s="156"/>
    </row>
    <row r="149" spans="7:11" s="155" customFormat="1" x14ac:dyDescent="0.25">
      <c r="G149" s="1"/>
      <c r="H149" s="156"/>
      <c r="I149" s="156"/>
      <c r="J149" s="156"/>
      <c r="K149" s="156"/>
    </row>
    <row r="150" spans="7:11" s="155" customFormat="1" x14ac:dyDescent="0.25">
      <c r="G150" s="1"/>
      <c r="H150" s="156"/>
      <c r="I150" s="156"/>
      <c r="J150" s="156"/>
      <c r="K150" s="156"/>
    </row>
    <row r="151" spans="7:11" s="155" customFormat="1" x14ac:dyDescent="0.25">
      <c r="G151" s="1"/>
      <c r="H151" s="156"/>
      <c r="I151" s="156"/>
      <c r="J151" s="156"/>
      <c r="K151" s="156"/>
    </row>
    <row r="152" spans="7:11" s="155" customFormat="1" x14ac:dyDescent="0.25">
      <c r="G152" s="1"/>
      <c r="H152" s="156"/>
      <c r="I152" s="156"/>
      <c r="J152" s="156"/>
      <c r="K152" s="156"/>
    </row>
    <row r="153" spans="7:11" s="155" customFormat="1" x14ac:dyDescent="0.25">
      <c r="G153" s="1"/>
      <c r="H153" s="156"/>
      <c r="I153" s="156"/>
      <c r="J153" s="156"/>
      <c r="K153" s="156"/>
    </row>
    <row r="154" spans="7:11" s="155" customFormat="1" x14ac:dyDescent="0.25">
      <c r="G154" s="1"/>
      <c r="H154" s="156"/>
      <c r="I154" s="156"/>
      <c r="J154" s="156"/>
      <c r="K154" s="156"/>
    </row>
    <row r="155" spans="7:11" s="1" customFormat="1" x14ac:dyDescent="0.25">
      <c r="H155" s="83"/>
      <c r="I155" s="83"/>
      <c r="J155" s="83"/>
      <c r="K155" s="83"/>
    </row>
    <row r="156" spans="7:11" s="1" customFormat="1" x14ac:dyDescent="0.25">
      <c r="H156" s="83"/>
      <c r="I156" s="83"/>
      <c r="J156" s="83"/>
      <c r="K156" s="83"/>
    </row>
    <row r="157" spans="7:11" s="1" customFormat="1" x14ac:dyDescent="0.25">
      <c r="H157" s="83"/>
      <c r="I157" s="83"/>
      <c r="J157" s="83"/>
      <c r="K157" s="83"/>
    </row>
    <row r="158" spans="7:11" s="1" customFormat="1" x14ac:dyDescent="0.25">
      <c r="H158" s="83"/>
      <c r="I158" s="83"/>
      <c r="J158" s="83"/>
      <c r="K158" s="83"/>
    </row>
    <row r="159" spans="7:11" s="1" customFormat="1" x14ac:dyDescent="0.25">
      <c r="H159" s="83"/>
      <c r="I159" s="83"/>
      <c r="J159" s="83"/>
      <c r="K159" s="83"/>
    </row>
    <row r="160" spans="7:11" s="1" customFormat="1" x14ac:dyDescent="0.25">
      <c r="H160" s="83"/>
      <c r="I160" s="83"/>
      <c r="J160" s="83"/>
      <c r="K160" s="83"/>
    </row>
    <row r="161" spans="8:11" s="1" customFormat="1" x14ac:dyDescent="0.25">
      <c r="H161" s="83"/>
      <c r="I161" s="83"/>
      <c r="J161" s="83"/>
      <c r="K161" s="83"/>
    </row>
    <row r="162" spans="8:11" s="1" customFormat="1" x14ac:dyDescent="0.25">
      <c r="H162" s="83"/>
      <c r="I162" s="83"/>
      <c r="J162" s="83"/>
      <c r="K162" s="83"/>
    </row>
    <row r="163" spans="8:11" s="1" customFormat="1" x14ac:dyDescent="0.25">
      <c r="H163" s="83"/>
      <c r="I163" s="83"/>
      <c r="J163" s="83"/>
      <c r="K163" s="83"/>
    </row>
    <row r="164" spans="8:11" s="1" customFormat="1" x14ac:dyDescent="0.25">
      <c r="H164" s="83"/>
      <c r="I164" s="83"/>
      <c r="J164" s="83"/>
      <c r="K164" s="83"/>
    </row>
    <row r="165" spans="8:11" s="1" customFormat="1" x14ac:dyDescent="0.25">
      <c r="H165" s="83"/>
      <c r="I165" s="83"/>
      <c r="J165" s="83"/>
      <c r="K165" s="83"/>
    </row>
    <row r="166" spans="8:11" s="1" customFormat="1" x14ac:dyDescent="0.25">
      <c r="H166" s="83"/>
      <c r="I166" s="83"/>
      <c r="J166" s="83"/>
      <c r="K166" s="83"/>
    </row>
    <row r="167" spans="8:11" s="1" customFormat="1" x14ac:dyDescent="0.25">
      <c r="H167" s="83"/>
      <c r="I167" s="83"/>
      <c r="J167" s="83"/>
      <c r="K167" s="83"/>
    </row>
    <row r="168" spans="8:11" s="1" customFormat="1" x14ac:dyDescent="0.25">
      <c r="H168" s="83"/>
      <c r="I168" s="83"/>
      <c r="J168" s="83"/>
      <c r="K168" s="83"/>
    </row>
    <row r="169" spans="8:11" s="1" customFormat="1" x14ac:dyDescent="0.25">
      <c r="H169" s="83"/>
      <c r="I169" s="83"/>
      <c r="J169" s="83"/>
      <c r="K169" s="83"/>
    </row>
    <row r="170" spans="8:11" s="1" customFormat="1" x14ac:dyDescent="0.25">
      <c r="H170" s="83"/>
      <c r="I170" s="83"/>
      <c r="J170" s="83"/>
      <c r="K170" s="83"/>
    </row>
    <row r="171" spans="8:11" s="1" customFormat="1" x14ac:dyDescent="0.25">
      <c r="H171" s="83"/>
      <c r="I171" s="83"/>
      <c r="J171" s="83"/>
      <c r="K171" s="83"/>
    </row>
    <row r="172" spans="8:11" s="1" customFormat="1" x14ac:dyDescent="0.25">
      <c r="H172" s="83"/>
      <c r="I172" s="83"/>
      <c r="J172" s="83"/>
      <c r="K172" s="83"/>
    </row>
    <row r="173" spans="8:11" s="1" customFormat="1" x14ac:dyDescent="0.25">
      <c r="H173" s="83"/>
      <c r="I173" s="83"/>
      <c r="J173" s="83"/>
      <c r="K173" s="83"/>
    </row>
    <row r="174" spans="8:11" s="1" customFormat="1" x14ac:dyDescent="0.25">
      <c r="H174" s="83"/>
      <c r="I174" s="83"/>
      <c r="J174" s="83"/>
      <c r="K174" s="83"/>
    </row>
    <row r="175" spans="8:11" s="1" customFormat="1" x14ac:dyDescent="0.25">
      <c r="H175" s="83"/>
      <c r="I175" s="83"/>
      <c r="J175" s="83"/>
      <c r="K175" s="83"/>
    </row>
    <row r="176" spans="8:11" s="1" customFormat="1" x14ac:dyDescent="0.25">
      <c r="H176" s="83"/>
      <c r="I176" s="83"/>
      <c r="J176" s="83"/>
      <c r="K176" s="83"/>
    </row>
    <row r="177" spans="8:11" s="1" customFormat="1" x14ac:dyDescent="0.25">
      <c r="H177" s="83"/>
      <c r="I177" s="83"/>
      <c r="J177" s="83"/>
      <c r="K177" s="83"/>
    </row>
    <row r="178" spans="8:11" s="1" customFormat="1" x14ac:dyDescent="0.25">
      <c r="H178" s="83"/>
      <c r="I178" s="83"/>
      <c r="J178" s="83"/>
      <c r="K178" s="83"/>
    </row>
    <row r="179" spans="8:11" s="1" customFormat="1" x14ac:dyDescent="0.25">
      <c r="H179" s="83"/>
      <c r="I179" s="83"/>
      <c r="J179" s="83"/>
      <c r="K179" s="83"/>
    </row>
    <row r="180" spans="8:11" s="1" customFormat="1" x14ac:dyDescent="0.25">
      <c r="H180" s="83"/>
      <c r="I180" s="83"/>
      <c r="J180" s="83"/>
      <c r="K180" s="83"/>
    </row>
    <row r="181" spans="8:11" s="1" customFormat="1" x14ac:dyDescent="0.25">
      <c r="H181" s="83"/>
      <c r="I181" s="83"/>
      <c r="J181" s="83"/>
      <c r="K181" s="83"/>
    </row>
    <row r="182" spans="8:11" s="1" customFormat="1" x14ac:dyDescent="0.25">
      <c r="H182" s="83"/>
      <c r="I182" s="83"/>
      <c r="J182" s="83"/>
      <c r="K182" s="83"/>
    </row>
    <row r="183" spans="8:11" s="1" customFormat="1" x14ac:dyDescent="0.25">
      <c r="H183" s="83"/>
      <c r="I183" s="83"/>
      <c r="J183" s="83"/>
      <c r="K183" s="83"/>
    </row>
    <row r="184" spans="8:11" s="1" customFormat="1" x14ac:dyDescent="0.25">
      <c r="H184" s="83"/>
      <c r="I184" s="83"/>
      <c r="J184" s="83"/>
      <c r="K184" s="83"/>
    </row>
    <row r="185" spans="8:11" s="1" customFormat="1" x14ac:dyDescent="0.25">
      <c r="H185" s="83"/>
      <c r="I185" s="83"/>
      <c r="J185" s="83"/>
      <c r="K185" s="83"/>
    </row>
    <row r="186" spans="8:11" s="1" customFormat="1" x14ac:dyDescent="0.25">
      <c r="H186" s="83"/>
      <c r="I186" s="83"/>
      <c r="J186" s="83"/>
      <c r="K186" s="83"/>
    </row>
    <row r="187" spans="8:11" s="1" customFormat="1" x14ac:dyDescent="0.25">
      <c r="H187" s="83"/>
      <c r="I187" s="83"/>
      <c r="J187" s="83"/>
      <c r="K187" s="83"/>
    </row>
    <row r="188" spans="8:11" s="1" customFormat="1" x14ac:dyDescent="0.25">
      <c r="H188" s="83"/>
      <c r="I188" s="83"/>
      <c r="J188" s="83"/>
      <c r="K188" s="83"/>
    </row>
    <row r="189" spans="8:11" s="1" customFormat="1" x14ac:dyDescent="0.25">
      <c r="H189" s="83"/>
      <c r="I189" s="83"/>
      <c r="J189" s="83"/>
      <c r="K189" s="83"/>
    </row>
    <row r="190" spans="8:11" s="1" customFormat="1" x14ac:dyDescent="0.25">
      <c r="H190" s="83"/>
      <c r="I190" s="83"/>
      <c r="J190" s="83"/>
      <c r="K190" s="83"/>
    </row>
    <row r="191" spans="8:11" s="1" customFormat="1" x14ac:dyDescent="0.25">
      <c r="H191" s="83"/>
      <c r="I191" s="83"/>
      <c r="J191" s="83"/>
      <c r="K191" s="83"/>
    </row>
    <row r="192" spans="8:11" s="1" customFormat="1" x14ac:dyDescent="0.25">
      <c r="H192" s="83"/>
      <c r="I192" s="83"/>
      <c r="J192" s="83"/>
      <c r="K192" s="83"/>
    </row>
    <row r="193" spans="8:11" s="1" customFormat="1" x14ac:dyDescent="0.25">
      <c r="H193" s="83"/>
      <c r="I193" s="83"/>
      <c r="J193" s="83"/>
      <c r="K193" s="83"/>
    </row>
    <row r="194" spans="8:11" s="1" customFormat="1" x14ac:dyDescent="0.25">
      <c r="H194" s="83"/>
      <c r="I194" s="83"/>
      <c r="J194" s="83"/>
      <c r="K194" s="83"/>
    </row>
    <row r="195" spans="8:11" s="1" customFormat="1" x14ac:dyDescent="0.25">
      <c r="H195" s="83"/>
      <c r="I195" s="83"/>
      <c r="J195" s="83"/>
      <c r="K195" s="83"/>
    </row>
    <row r="196" spans="8:11" s="1" customFormat="1" x14ac:dyDescent="0.25">
      <c r="H196" s="83"/>
      <c r="I196" s="83"/>
      <c r="J196" s="83"/>
      <c r="K196" s="83"/>
    </row>
    <row r="197" spans="8:11" s="1" customFormat="1" x14ac:dyDescent="0.25">
      <c r="H197" s="83"/>
      <c r="I197" s="83"/>
      <c r="J197" s="83"/>
      <c r="K197" s="83"/>
    </row>
    <row r="198" spans="8:11" s="1" customFormat="1" x14ac:dyDescent="0.25">
      <c r="H198" s="83"/>
      <c r="I198" s="83"/>
      <c r="J198" s="83"/>
      <c r="K198" s="83"/>
    </row>
    <row r="199" spans="8:11" s="1" customFormat="1" x14ac:dyDescent="0.25">
      <c r="H199" s="83"/>
      <c r="I199" s="83"/>
      <c r="J199" s="83"/>
      <c r="K199" s="83"/>
    </row>
    <row r="200" spans="8:11" s="1" customFormat="1" x14ac:dyDescent="0.25">
      <c r="H200" s="83"/>
      <c r="I200" s="83"/>
      <c r="J200" s="83"/>
      <c r="K200" s="83"/>
    </row>
    <row r="201" spans="8:11" s="1" customFormat="1" x14ac:dyDescent="0.25">
      <c r="H201" s="83"/>
      <c r="I201" s="83"/>
      <c r="J201" s="83"/>
      <c r="K201" s="83"/>
    </row>
    <row r="202" spans="8:11" s="1" customFormat="1" x14ac:dyDescent="0.25">
      <c r="H202" s="83"/>
      <c r="I202" s="83"/>
      <c r="J202" s="83"/>
      <c r="K202" s="83"/>
    </row>
    <row r="203" spans="8:11" s="1" customFormat="1" x14ac:dyDescent="0.25">
      <c r="H203" s="83"/>
      <c r="I203" s="83"/>
      <c r="J203" s="83"/>
      <c r="K203" s="83"/>
    </row>
    <row r="204" spans="8:11" s="1" customFormat="1" x14ac:dyDescent="0.25">
      <c r="H204" s="83"/>
      <c r="I204" s="83"/>
      <c r="J204" s="83"/>
      <c r="K204" s="83"/>
    </row>
    <row r="205" spans="8:11" s="1" customFormat="1" x14ac:dyDescent="0.25">
      <c r="H205" s="83"/>
      <c r="I205" s="83"/>
      <c r="J205" s="83"/>
      <c r="K205" s="83"/>
    </row>
    <row r="206" spans="8:11" s="1" customFormat="1" x14ac:dyDescent="0.25">
      <c r="H206" s="83"/>
      <c r="I206" s="83"/>
      <c r="J206" s="83"/>
      <c r="K206" s="83"/>
    </row>
    <row r="207" spans="8:11" s="1" customFormat="1" x14ac:dyDescent="0.25">
      <c r="H207" s="83"/>
      <c r="I207" s="83"/>
      <c r="J207" s="83"/>
      <c r="K207" s="83"/>
    </row>
    <row r="208" spans="8:11" s="1" customFormat="1" x14ac:dyDescent="0.25">
      <c r="H208" s="83"/>
      <c r="I208" s="83"/>
      <c r="J208" s="83"/>
      <c r="K208" s="83"/>
    </row>
    <row r="209" spans="8:11" s="1" customFormat="1" x14ac:dyDescent="0.25">
      <c r="H209" s="83"/>
      <c r="I209" s="83"/>
      <c r="J209" s="83"/>
      <c r="K209" s="83"/>
    </row>
    <row r="210" spans="8:11" s="1" customFormat="1" x14ac:dyDescent="0.25">
      <c r="H210" s="83"/>
      <c r="I210" s="83"/>
      <c r="J210" s="83"/>
      <c r="K210" s="83"/>
    </row>
    <row r="211" spans="8:11" s="1" customFormat="1" x14ac:dyDescent="0.25">
      <c r="H211" s="83"/>
      <c r="I211" s="83"/>
      <c r="J211" s="83"/>
      <c r="K211" s="83"/>
    </row>
    <row r="212" spans="8:11" s="1" customFormat="1" x14ac:dyDescent="0.25">
      <c r="H212" s="83"/>
      <c r="I212" s="83"/>
      <c r="J212" s="83"/>
      <c r="K212" s="83"/>
    </row>
    <row r="213" spans="8:11" s="1" customFormat="1" x14ac:dyDescent="0.25">
      <c r="H213" s="83"/>
      <c r="I213" s="83"/>
      <c r="J213" s="83"/>
      <c r="K213" s="83"/>
    </row>
    <row r="214" spans="8:11" s="1" customFormat="1" x14ac:dyDescent="0.25">
      <c r="H214" s="83"/>
      <c r="I214" s="83"/>
      <c r="J214" s="83"/>
      <c r="K214" s="83"/>
    </row>
    <row r="215" spans="8:11" s="1" customFormat="1" x14ac:dyDescent="0.25">
      <c r="H215" s="83"/>
      <c r="I215" s="83"/>
      <c r="J215" s="83"/>
      <c r="K215" s="83"/>
    </row>
    <row r="216" spans="8:11" s="1" customFormat="1" x14ac:dyDescent="0.25">
      <c r="H216" s="83"/>
      <c r="I216" s="83"/>
      <c r="J216" s="83"/>
      <c r="K216" s="83"/>
    </row>
    <row r="217" spans="8:11" s="1" customFormat="1" x14ac:dyDescent="0.25">
      <c r="H217" s="83"/>
      <c r="I217" s="83"/>
      <c r="J217" s="83"/>
      <c r="K217" s="83"/>
    </row>
    <row r="218" spans="8:11" s="1" customFormat="1" x14ac:dyDescent="0.25">
      <c r="H218" s="83"/>
      <c r="I218" s="83"/>
      <c r="J218" s="83"/>
      <c r="K218" s="83"/>
    </row>
    <row r="219" spans="8:11" s="1" customFormat="1" x14ac:dyDescent="0.25">
      <c r="H219" s="83"/>
      <c r="I219" s="83"/>
      <c r="J219" s="83"/>
      <c r="K219" s="83"/>
    </row>
    <row r="220" spans="8:11" s="1" customFormat="1" x14ac:dyDescent="0.25">
      <c r="H220" s="83"/>
      <c r="I220" s="83"/>
      <c r="J220" s="83"/>
      <c r="K220" s="83"/>
    </row>
    <row r="221" spans="8:11" s="1" customFormat="1" x14ac:dyDescent="0.25">
      <c r="H221" s="83"/>
      <c r="I221" s="83"/>
      <c r="J221" s="83"/>
      <c r="K221" s="83"/>
    </row>
    <row r="222" spans="8:11" s="1" customFormat="1" x14ac:dyDescent="0.25">
      <c r="H222" s="83"/>
      <c r="I222" s="83"/>
      <c r="J222" s="83"/>
      <c r="K222" s="83"/>
    </row>
    <row r="223" spans="8:11" s="1" customFormat="1" x14ac:dyDescent="0.25">
      <c r="H223" s="83"/>
      <c r="I223" s="83"/>
      <c r="J223" s="83"/>
      <c r="K223" s="83"/>
    </row>
    <row r="224" spans="8:11" s="1" customFormat="1" x14ac:dyDescent="0.25">
      <c r="H224" s="83"/>
      <c r="I224" s="83"/>
      <c r="J224" s="83"/>
      <c r="K224" s="83"/>
    </row>
    <row r="225" spans="2:11" s="1" customFormat="1" x14ac:dyDescent="0.25">
      <c r="H225" s="83"/>
      <c r="I225" s="83"/>
      <c r="J225" s="83"/>
      <c r="K225" s="83"/>
    </row>
    <row r="226" spans="2:11" s="1" customFormat="1" x14ac:dyDescent="0.25">
      <c r="H226" s="83"/>
      <c r="I226" s="83"/>
      <c r="J226" s="83"/>
      <c r="K226" s="83"/>
    </row>
    <row r="227" spans="2:11" s="1" customFormat="1" x14ac:dyDescent="0.25">
      <c r="H227" s="83"/>
      <c r="I227" s="83"/>
      <c r="J227" s="83"/>
      <c r="K227" s="83"/>
    </row>
    <row r="228" spans="2:11" s="1" customFormat="1" x14ac:dyDescent="0.25">
      <c r="H228" s="83"/>
      <c r="I228" s="83"/>
      <c r="J228" s="83"/>
      <c r="K228" s="83"/>
    </row>
    <row r="229" spans="2:11" s="1" customFormat="1" x14ac:dyDescent="0.25">
      <c r="H229" s="83"/>
      <c r="I229" s="83"/>
      <c r="J229" s="83"/>
      <c r="K229" s="83"/>
    </row>
    <row r="230" spans="2:11" s="1" customFormat="1" x14ac:dyDescent="0.25">
      <c r="H230" s="83"/>
      <c r="I230" s="83"/>
      <c r="J230" s="83"/>
      <c r="K230" s="83"/>
    </row>
    <row r="231" spans="2:11" s="1" customFormat="1" x14ac:dyDescent="0.25">
      <c r="H231" s="83"/>
      <c r="I231" s="83"/>
      <c r="J231" s="83"/>
      <c r="K231" s="83"/>
    </row>
    <row r="232" spans="2:11" s="1" customFormat="1" x14ac:dyDescent="0.25">
      <c r="B232" s="80"/>
      <c r="C232" s="80"/>
      <c r="D232" s="80"/>
      <c r="E232" s="80"/>
      <c r="F232" s="80"/>
      <c r="H232" s="83"/>
      <c r="I232" s="83"/>
      <c r="J232" s="83"/>
      <c r="K232" s="83"/>
    </row>
    <row r="233" spans="2:11" s="1" customFormat="1" x14ac:dyDescent="0.25">
      <c r="B233" s="80"/>
      <c r="C233" s="80"/>
      <c r="D233" s="80"/>
      <c r="E233" s="80"/>
      <c r="F233" s="80"/>
      <c r="H233" s="83"/>
      <c r="I233" s="83"/>
      <c r="J233" s="83"/>
      <c r="K233" s="83"/>
    </row>
    <row r="234" spans="2:11" s="1" customFormat="1" x14ac:dyDescent="0.25">
      <c r="B234" s="80"/>
      <c r="C234" s="80"/>
      <c r="D234" s="80"/>
      <c r="E234" s="80"/>
      <c r="F234" s="80"/>
      <c r="H234" s="83"/>
      <c r="I234" s="83"/>
      <c r="J234" s="83"/>
      <c r="K234" s="83"/>
    </row>
    <row r="235" spans="2:11" s="1" customFormat="1" x14ac:dyDescent="0.25">
      <c r="B235" s="80"/>
      <c r="C235" s="80"/>
      <c r="D235" s="80"/>
      <c r="E235" s="80"/>
      <c r="F235" s="80"/>
      <c r="H235" s="83"/>
      <c r="I235" s="83"/>
      <c r="J235" s="83"/>
      <c r="K235" s="83"/>
    </row>
    <row r="236" spans="2:11" s="1" customFormat="1" x14ac:dyDescent="0.25">
      <c r="B236" s="80"/>
      <c r="C236" s="80"/>
      <c r="D236" s="80"/>
      <c r="E236" s="80"/>
      <c r="F236" s="80"/>
      <c r="H236" s="83"/>
      <c r="I236" s="83"/>
      <c r="J236" s="83"/>
      <c r="K236" s="83"/>
    </row>
    <row r="237" spans="2:11" s="1" customFormat="1" x14ac:dyDescent="0.25">
      <c r="B237" s="80"/>
      <c r="C237" s="80"/>
      <c r="D237" s="80"/>
      <c r="E237" s="80"/>
      <c r="F237" s="80"/>
      <c r="H237" s="83"/>
      <c r="I237" s="83"/>
      <c r="J237" s="83"/>
      <c r="K237" s="83"/>
    </row>
    <row r="238" spans="2:11" s="1" customFormat="1" x14ac:dyDescent="0.25">
      <c r="B238" s="80"/>
      <c r="C238" s="80"/>
      <c r="D238" s="80"/>
      <c r="E238" s="80"/>
      <c r="F238" s="80"/>
      <c r="H238" s="83"/>
      <c r="I238" s="83"/>
      <c r="J238" s="83"/>
      <c r="K238" s="83"/>
    </row>
    <row r="239" spans="2:11" s="1" customFormat="1" x14ac:dyDescent="0.25">
      <c r="B239" s="80"/>
      <c r="C239" s="80"/>
      <c r="D239" s="80"/>
      <c r="E239" s="80"/>
      <c r="F239" s="80"/>
      <c r="H239" s="83"/>
      <c r="I239" s="83"/>
      <c r="J239" s="83"/>
      <c r="K239" s="83"/>
    </row>
    <row r="240" spans="2:11" s="1" customFormat="1" x14ac:dyDescent="0.25">
      <c r="B240" s="80"/>
      <c r="C240" s="80"/>
      <c r="D240" s="80"/>
      <c r="E240" s="80"/>
      <c r="F240" s="80"/>
      <c r="H240" s="83"/>
      <c r="I240" s="83"/>
      <c r="J240" s="83"/>
      <c r="K240" s="83"/>
    </row>
    <row r="241" spans="2:11" s="1" customFormat="1" x14ac:dyDescent="0.25">
      <c r="B241" s="80"/>
      <c r="C241" s="80"/>
      <c r="D241" s="80"/>
      <c r="E241" s="80"/>
      <c r="F241" s="80"/>
      <c r="H241" s="83"/>
      <c r="I241" s="83"/>
      <c r="J241" s="83"/>
      <c r="K241" s="83"/>
    </row>
    <row r="242" spans="2:11" s="1" customFormat="1" x14ac:dyDescent="0.25">
      <c r="B242" s="80"/>
      <c r="C242" s="80"/>
      <c r="D242" s="80"/>
      <c r="E242" s="80"/>
      <c r="F242" s="80"/>
      <c r="H242" s="83"/>
      <c r="I242" s="83"/>
      <c r="J242" s="83"/>
      <c r="K242" s="83"/>
    </row>
    <row r="243" spans="2:11" s="1" customFormat="1" x14ac:dyDescent="0.25">
      <c r="B243" s="80"/>
      <c r="C243" s="80"/>
      <c r="D243" s="80"/>
      <c r="E243" s="80"/>
      <c r="F243" s="80"/>
      <c r="H243" s="83"/>
      <c r="I243" s="83"/>
      <c r="J243" s="83"/>
      <c r="K243" s="83"/>
    </row>
    <row r="244" spans="2:11" s="1" customFormat="1" x14ac:dyDescent="0.25">
      <c r="B244" s="80"/>
      <c r="C244" s="80"/>
      <c r="D244" s="80"/>
      <c r="E244" s="80"/>
      <c r="F244" s="80"/>
      <c r="H244" s="83"/>
      <c r="I244" s="83"/>
      <c r="J244" s="83"/>
      <c r="K244" s="83"/>
    </row>
    <row r="245" spans="2:11" s="1" customFormat="1" x14ac:dyDescent="0.25">
      <c r="B245" s="80"/>
      <c r="C245" s="80"/>
      <c r="D245" s="80"/>
      <c r="E245" s="80"/>
      <c r="F245" s="80"/>
      <c r="H245" s="83"/>
      <c r="I245" s="83"/>
      <c r="J245" s="83"/>
      <c r="K245" s="83"/>
    </row>
    <row r="246" spans="2:11" s="1" customFormat="1" x14ac:dyDescent="0.25">
      <c r="B246" s="80"/>
      <c r="C246" s="80"/>
      <c r="D246" s="80"/>
      <c r="E246" s="80"/>
      <c r="F246" s="80"/>
      <c r="H246" s="83"/>
      <c r="I246" s="83"/>
      <c r="J246" s="83"/>
      <c r="K246" s="83"/>
    </row>
    <row r="247" spans="2:11" s="1" customFormat="1" x14ac:dyDescent="0.25">
      <c r="B247" s="80"/>
      <c r="C247" s="80"/>
      <c r="D247" s="80"/>
      <c r="E247" s="80"/>
      <c r="F247" s="80"/>
      <c r="H247" s="83"/>
      <c r="I247" s="83"/>
      <c r="J247" s="83"/>
      <c r="K247" s="83"/>
    </row>
    <row r="248" spans="2:11" s="1" customFormat="1" x14ac:dyDescent="0.25">
      <c r="B248" s="80"/>
      <c r="C248" s="80"/>
      <c r="D248" s="80"/>
      <c r="E248" s="80"/>
      <c r="F248" s="80"/>
      <c r="H248" s="83"/>
      <c r="I248" s="83"/>
      <c r="J248" s="83"/>
      <c r="K248" s="83"/>
    </row>
    <row r="249" spans="2:11" s="1" customFormat="1" x14ac:dyDescent="0.25">
      <c r="B249" s="80"/>
      <c r="C249" s="80"/>
      <c r="D249" s="80"/>
      <c r="E249" s="80"/>
      <c r="F249" s="80"/>
      <c r="H249" s="83"/>
      <c r="I249" s="83"/>
      <c r="J249" s="83"/>
      <c r="K249" s="83"/>
    </row>
    <row r="250" spans="2:11" s="1" customFormat="1" x14ac:dyDescent="0.25">
      <c r="B250" s="80"/>
      <c r="C250" s="80"/>
      <c r="D250" s="80"/>
      <c r="E250" s="80"/>
      <c r="F250" s="80"/>
      <c r="H250" s="83"/>
      <c r="I250" s="83"/>
      <c r="J250" s="83"/>
      <c r="K250" s="83"/>
    </row>
    <row r="251" spans="2:11" s="1" customFormat="1" x14ac:dyDescent="0.25">
      <c r="B251" s="80"/>
      <c r="C251" s="80"/>
      <c r="D251" s="80"/>
      <c r="E251" s="80"/>
      <c r="F251" s="80"/>
      <c r="H251" s="83"/>
      <c r="I251" s="83"/>
      <c r="J251" s="83"/>
      <c r="K251" s="83"/>
    </row>
    <row r="252" spans="2:11" s="1" customFormat="1" x14ac:dyDescent="0.25">
      <c r="B252" s="80"/>
      <c r="C252" s="80"/>
      <c r="D252" s="80"/>
      <c r="E252" s="80"/>
      <c r="F252" s="80"/>
      <c r="H252" s="83"/>
      <c r="I252" s="83"/>
      <c r="J252" s="83"/>
      <c r="K252" s="83"/>
    </row>
    <row r="253" spans="2:11" s="1" customFormat="1" x14ac:dyDescent="0.25">
      <c r="B253" s="80"/>
      <c r="C253" s="80"/>
      <c r="D253" s="80"/>
      <c r="E253" s="80"/>
      <c r="F253" s="80"/>
      <c r="H253" s="83"/>
      <c r="I253" s="83"/>
      <c r="J253" s="83"/>
      <c r="K253" s="83"/>
    </row>
    <row r="254" spans="2:11" s="1" customFormat="1" x14ac:dyDescent="0.25">
      <c r="B254" s="80"/>
      <c r="C254" s="80"/>
      <c r="D254" s="80"/>
      <c r="E254" s="80"/>
      <c r="F254" s="80"/>
      <c r="H254" s="83"/>
      <c r="I254" s="83"/>
      <c r="J254" s="83"/>
      <c r="K254" s="83"/>
    </row>
    <row r="255" spans="2:11" s="1" customFormat="1" x14ac:dyDescent="0.25">
      <c r="B255" s="80"/>
      <c r="C255" s="80"/>
      <c r="D255" s="80"/>
      <c r="E255" s="80"/>
      <c r="F255" s="80"/>
      <c r="H255" s="83"/>
      <c r="I255" s="83"/>
      <c r="J255" s="83"/>
      <c r="K255" s="83"/>
    </row>
    <row r="256" spans="2:11" s="1" customFormat="1" x14ac:dyDescent="0.25">
      <c r="B256" s="80"/>
      <c r="C256" s="80"/>
      <c r="D256" s="80"/>
      <c r="E256" s="80"/>
      <c r="F256" s="80"/>
      <c r="H256" s="83"/>
      <c r="I256" s="83"/>
      <c r="J256" s="83"/>
      <c r="K256" s="83"/>
    </row>
    <row r="257" spans="2:41" s="1" customFormat="1" x14ac:dyDescent="0.25">
      <c r="B257" s="80"/>
      <c r="C257" s="80"/>
      <c r="D257" s="80"/>
      <c r="E257" s="80"/>
      <c r="F257" s="80"/>
      <c r="H257" s="83"/>
      <c r="I257" s="83"/>
      <c r="J257" s="83"/>
      <c r="K257" s="83"/>
    </row>
    <row r="258" spans="2:41" s="1" customFormat="1" x14ac:dyDescent="0.25">
      <c r="B258" s="80"/>
      <c r="C258" s="80"/>
      <c r="D258" s="80"/>
      <c r="E258" s="80"/>
      <c r="F258" s="80"/>
      <c r="H258" s="83"/>
      <c r="I258" s="83"/>
      <c r="J258" s="83"/>
      <c r="K258" s="83"/>
    </row>
    <row r="259" spans="2:41" s="1" customFormat="1" x14ac:dyDescent="0.25">
      <c r="B259" s="80"/>
      <c r="C259" s="80"/>
      <c r="D259" s="80"/>
      <c r="E259" s="80"/>
      <c r="F259" s="80"/>
      <c r="H259" s="83"/>
      <c r="I259" s="83"/>
      <c r="J259" s="83"/>
      <c r="K259" s="83"/>
    </row>
    <row r="260" spans="2:41" s="1" customFormat="1" x14ac:dyDescent="0.25">
      <c r="B260" s="80"/>
      <c r="C260" s="80"/>
      <c r="D260" s="80"/>
      <c r="E260" s="80"/>
      <c r="F260" s="80"/>
      <c r="H260" s="83"/>
      <c r="I260" s="83"/>
      <c r="J260" s="83"/>
      <c r="K260" s="83"/>
    </row>
    <row r="261" spans="2:41" s="1" customFormat="1" x14ac:dyDescent="0.25">
      <c r="B261" s="80"/>
      <c r="C261" s="80"/>
      <c r="D261" s="80"/>
      <c r="E261" s="80"/>
      <c r="F261" s="80"/>
      <c r="H261" s="83"/>
      <c r="I261" s="83"/>
      <c r="J261" s="83"/>
      <c r="K261" s="83"/>
    </row>
    <row r="262" spans="2:41" s="1" customFormat="1" x14ac:dyDescent="0.25">
      <c r="B262" s="80"/>
      <c r="C262" s="80"/>
      <c r="D262" s="80"/>
      <c r="E262" s="80"/>
      <c r="F262" s="80"/>
      <c r="H262" s="83"/>
      <c r="I262" s="83"/>
      <c r="J262" s="83"/>
      <c r="K262" s="83"/>
    </row>
    <row r="263" spans="2:41" s="1" customFormat="1" x14ac:dyDescent="0.25">
      <c r="B263" s="80"/>
      <c r="C263" s="80"/>
      <c r="D263" s="80"/>
      <c r="E263" s="80"/>
      <c r="F263" s="80"/>
      <c r="H263" s="83"/>
      <c r="I263" s="83"/>
      <c r="J263" s="83"/>
      <c r="K263" s="83"/>
    </row>
    <row r="264" spans="2:41" x14ac:dyDescent="0.25">
      <c r="H264" s="83"/>
      <c r="I264" s="83"/>
      <c r="J264" s="83"/>
      <c r="K264" s="83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</row>
    <row r="265" spans="2:41" x14ac:dyDescent="0.25">
      <c r="H265" s="83"/>
      <c r="I265" s="83"/>
      <c r="J265" s="83"/>
      <c r="K265" s="83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</row>
    <row r="266" spans="2:41" x14ac:dyDescent="0.25">
      <c r="H266" s="83"/>
      <c r="I266" s="83"/>
      <c r="J266" s="83"/>
      <c r="K266" s="83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</row>
    <row r="267" spans="2:41" x14ac:dyDescent="0.25">
      <c r="H267" s="83"/>
      <c r="I267" s="83"/>
      <c r="J267" s="83"/>
      <c r="K267" s="83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</row>
    <row r="268" spans="2:41" x14ac:dyDescent="0.25">
      <c r="H268" s="83"/>
      <c r="I268" s="83"/>
      <c r="J268" s="83"/>
      <c r="K268" s="83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</row>
    <row r="269" spans="2:41" x14ac:dyDescent="0.25">
      <c r="H269" s="83"/>
      <c r="I269" s="83"/>
      <c r="J269" s="83"/>
      <c r="K269" s="83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</row>
    <row r="270" spans="2:41" x14ac:dyDescent="0.25">
      <c r="H270" s="83"/>
      <c r="I270" s="83"/>
      <c r="J270" s="83"/>
      <c r="K270" s="83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</row>
    <row r="271" spans="2:41" x14ac:dyDescent="0.25">
      <c r="H271" s="83"/>
      <c r="I271" s="83"/>
      <c r="J271" s="83"/>
      <c r="K271" s="83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</row>
    <row r="272" spans="2:41" x14ac:dyDescent="0.25">
      <c r="H272" s="83"/>
      <c r="I272" s="83"/>
      <c r="J272" s="83"/>
      <c r="K272" s="83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</row>
    <row r="273" spans="8:41" x14ac:dyDescent="0.25">
      <c r="H273" s="83"/>
      <c r="I273" s="83"/>
      <c r="J273" s="83"/>
      <c r="K273" s="83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</row>
    <row r="274" spans="8:41" x14ac:dyDescent="0.25">
      <c r="H274" s="83"/>
      <c r="I274" s="83"/>
      <c r="J274" s="83"/>
      <c r="K274" s="83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</row>
    <row r="275" spans="8:41" x14ac:dyDescent="0.25">
      <c r="H275" s="83"/>
      <c r="I275" s="83"/>
      <c r="J275" s="83"/>
      <c r="K275" s="83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</row>
    <row r="276" spans="8:41" x14ac:dyDescent="0.25">
      <c r="H276" s="83"/>
      <c r="I276" s="83"/>
      <c r="J276" s="83"/>
      <c r="K276" s="83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</row>
    <row r="277" spans="8:41" x14ac:dyDescent="0.25">
      <c r="H277" s="83"/>
      <c r="I277" s="83"/>
      <c r="J277" s="83"/>
      <c r="K277" s="83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</row>
    <row r="278" spans="8:41" x14ac:dyDescent="0.25">
      <c r="H278" s="83"/>
      <c r="I278" s="83"/>
      <c r="J278" s="83"/>
      <c r="K278" s="83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</row>
    <row r="279" spans="8:41" x14ac:dyDescent="0.25">
      <c r="H279" s="83"/>
      <c r="I279" s="83"/>
      <c r="J279" s="83"/>
      <c r="K279" s="83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</row>
    <row r="280" spans="8:41" x14ac:dyDescent="0.25">
      <c r="H280" s="83"/>
      <c r="I280" s="83"/>
      <c r="J280" s="83"/>
      <c r="K280" s="83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</row>
    <row r="281" spans="8:41" x14ac:dyDescent="0.25">
      <c r="H281" s="83"/>
      <c r="I281" s="83"/>
      <c r="J281" s="83"/>
      <c r="K281" s="83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</row>
    <row r="282" spans="8:41" x14ac:dyDescent="0.25">
      <c r="H282" s="83"/>
      <c r="I282" s="83"/>
      <c r="J282" s="83"/>
      <c r="K282" s="83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</row>
    <row r="283" spans="8:41" x14ac:dyDescent="0.25">
      <c r="H283" s="83"/>
      <c r="I283" s="83"/>
      <c r="J283" s="83"/>
      <c r="K283" s="83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</row>
    <row r="284" spans="8:41" x14ac:dyDescent="0.25">
      <c r="H284" s="83"/>
      <c r="I284" s="83"/>
      <c r="J284" s="83"/>
      <c r="K284" s="83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</row>
    <row r="285" spans="8:41" x14ac:dyDescent="0.25">
      <c r="H285" s="83"/>
      <c r="I285" s="83"/>
      <c r="J285" s="83"/>
      <c r="K285" s="83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</row>
    <row r="286" spans="8:41" x14ac:dyDescent="0.25">
      <c r="H286" s="83"/>
      <c r="I286" s="83"/>
      <c r="J286" s="83"/>
      <c r="K286" s="83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</row>
    <row r="287" spans="8:41" x14ac:dyDescent="0.25">
      <c r="H287" s="83"/>
      <c r="I287" s="83"/>
      <c r="J287" s="83"/>
      <c r="K287" s="83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</row>
    <row r="288" spans="8:41" x14ac:dyDescent="0.25">
      <c r="H288" s="83"/>
      <c r="I288" s="83"/>
      <c r="J288" s="83"/>
      <c r="K288" s="83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</row>
    <row r="289" spans="8:41" x14ac:dyDescent="0.25">
      <c r="H289" s="83"/>
      <c r="I289" s="83"/>
      <c r="J289" s="83"/>
      <c r="K289" s="83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</row>
    <row r="290" spans="8:41" x14ac:dyDescent="0.25">
      <c r="H290" s="83"/>
      <c r="I290" s="83"/>
      <c r="J290" s="83"/>
      <c r="K290" s="83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</row>
    <row r="291" spans="8:41" x14ac:dyDescent="0.25">
      <c r="H291" s="83"/>
      <c r="I291" s="83"/>
      <c r="J291" s="83"/>
      <c r="K291" s="83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</row>
    <row r="292" spans="8:41" x14ac:dyDescent="0.25">
      <c r="H292" s="83"/>
      <c r="I292" s="83"/>
      <c r="J292" s="83"/>
      <c r="K292" s="83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</row>
    <row r="293" spans="8:41" x14ac:dyDescent="0.25">
      <c r="H293" s="83"/>
      <c r="I293" s="83"/>
      <c r="J293" s="83"/>
      <c r="K293" s="83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</row>
    <row r="294" spans="8:41" x14ac:dyDescent="0.25">
      <c r="H294" s="83"/>
      <c r="I294" s="83"/>
      <c r="J294" s="83"/>
      <c r="K294" s="83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</row>
    <row r="295" spans="8:41" x14ac:dyDescent="0.25">
      <c r="H295" s="83"/>
      <c r="I295" s="83"/>
      <c r="J295" s="83"/>
      <c r="K295" s="83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</row>
    <row r="296" spans="8:41" x14ac:dyDescent="0.25">
      <c r="H296" s="83"/>
      <c r="I296" s="83"/>
      <c r="J296" s="83"/>
      <c r="K296" s="83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</row>
    <row r="297" spans="8:41" x14ac:dyDescent="0.25">
      <c r="H297" s="83"/>
      <c r="I297" s="83"/>
      <c r="J297" s="83"/>
      <c r="K297" s="83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</row>
    <row r="298" spans="8:41" x14ac:dyDescent="0.25">
      <c r="H298" s="83"/>
      <c r="I298" s="83"/>
      <c r="J298" s="83"/>
      <c r="K298" s="83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</row>
    <row r="299" spans="8:41" x14ac:dyDescent="0.25">
      <c r="H299" s="83"/>
      <c r="I299" s="83"/>
      <c r="J299" s="83"/>
      <c r="K299" s="83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</row>
    <row r="300" spans="8:41" x14ac:dyDescent="0.25">
      <c r="H300" s="83"/>
      <c r="I300" s="83"/>
      <c r="J300" s="83"/>
      <c r="K300" s="83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</row>
    <row r="301" spans="8:41" x14ac:dyDescent="0.25">
      <c r="H301" s="83"/>
      <c r="I301" s="83"/>
      <c r="J301" s="83"/>
      <c r="K301" s="83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</row>
    <row r="302" spans="8:41" x14ac:dyDescent="0.25">
      <c r="H302" s="83"/>
      <c r="I302" s="83"/>
      <c r="J302" s="83"/>
      <c r="K302" s="83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</row>
    <row r="303" spans="8:41" x14ac:dyDescent="0.25">
      <c r="H303" s="83"/>
      <c r="I303" s="83"/>
      <c r="J303" s="83"/>
      <c r="K303" s="83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</row>
    <row r="304" spans="8:41" x14ac:dyDescent="0.25">
      <c r="H304" s="83"/>
      <c r="I304" s="83"/>
      <c r="J304" s="83"/>
      <c r="K304" s="83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</row>
    <row r="305" spans="8:41" x14ac:dyDescent="0.25">
      <c r="H305" s="83"/>
      <c r="I305" s="83"/>
      <c r="J305" s="83"/>
      <c r="K305" s="83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</row>
    <row r="306" spans="8:41" x14ac:dyDescent="0.25">
      <c r="H306" s="83"/>
      <c r="I306" s="83"/>
      <c r="J306" s="83"/>
      <c r="K306" s="83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</row>
    <row r="307" spans="8:41" x14ac:dyDescent="0.25">
      <c r="H307" s="83"/>
      <c r="I307" s="83"/>
      <c r="J307" s="83"/>
      <c r="K307" s="83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</row>
    <row r="308" spans="8:41" x14ac:dyDescent="0.25">
      <c r="H308" s="83"/>
      <c r="I308" s="83"/>
      <c r="J308" s="83"/>
      <c r="K308" s="83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</row>
    <row r="309" spans="8:41" x14ac:dyDescent="0.25">
      <c r="H309" s="83"/>
      <c r="I309" s="83"/>
      <c r="J309" s="83"/>
      <c r="K309" s="83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</row>
    <row r="310" spans="8:41" x14ac:dyDescent="0.25">
      <c r="H310" s="83"/>
      <c r="I310" s="83"/>
      <c r="J310" s="83"/>
      <c r="K310" s="83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</row>
    <row r="311" spans="8:41" x14ac:dyDescent="0.25">
      <c r="H311" s="83"/>
      <c r="I311" s="83"/>
      <c r="J311" s="83"/>
      <c r="K311" s="83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</row>
    <row r="312" spans="8:41" x14ac:dyDescent="0.25">
      <c r="H312" s="83"/>
      <c r="I312" s="83"/>
      <c r="J312" s="83"/>
      <c r="K312" s="83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</row>
    <row r="313" spans="8:41" x14ac:dyDescent="0.25">
      <c r="H313" s="83"/>
      <c r="I313" s="83"/>
      <c r="J313" s="83"/>
      <c r="K313" s="83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</row>
    <row r="314" spans="8:41" x14ac:dyDescent="0.25">
      <c r="H314" s="83"/>
      <c r="I314" s="83"/>
      <c r="J314" s="83"/>
      <c r="K314" s="83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</row>
    <row r="315" spans="8:41" x14ac:dyDescent="0.25">
      <c r="H315" s="83"/>
      <c r="I315" s="83"/>
      <c r="J315" s="83"/>
      <c r="K315" s="83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</row>
    <row r="316" spans="8:41" x14ac:dyDescent="0.25">
      <c r="H316" s="83"/>
      <c r="I316" s="83"/>
      <c r="J316" s="83"/>
      <c r="K316" s="83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</row>
    <row r="317" spans="8:41" x14ac:dyDescent="0.25">
      <c r="H317" s="83"/>
      <c r="I317" s="83"/>
      <c r="J317" s="83"/>
      <c r="K317" s="83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</row>
    <row r="318" spans="8:41" x14ac:dyDescent="0.25">
      <c r="H318" s="83"/>
      <c r="I318" s="83"/>
      <c r="J318" s="83"/>
      <c r="K318" s="83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</row>
    <row r="319" spans="8:41" x14ac:dyDescent="0.25">
      <c r="H319" s="83"/>
      <c r="I319" s="83"/>
      <c r="J319" s="83"/>
      <c r="K319" s="83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</row>
    <row r="320" spans="8:41" x14ac:dyDescent="0.25">
      <c r="H320" s="83"/>
      <c r="I320" s="83"/>
      <c r="J320" s="83"/>
      <c r="K320" s="83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</row>
    <row r="321" spans="8:41" x14ac:dyDescent="0.25">
      <c r="H321" s="83"/>
      <c r="I321" s="83"/>
      <c r="J321" s="83"/>
      <c r="K321" s="83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</row>
    <row r="322" spans="8:41" x14ac:dyDescent="0.25">
      <c r="H322" s="83"/>
      <c r="I322" s="83"/>
      <c r="J322" s="83"/>
      <c r="K322" s="83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</row>
    <row r="323" spans="8:41" x14ac:dyDescent="0.25">
      <c r="H323" s="83"/>
      <c r="I323" s="83"/>
      <c r="J323" s="83"/>
      <c r="K323" s="83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</row>
    <row r="324" spans="8:41" x14ac:dyDescent="0.25">
      <c r="H324" s="83"/>
      <c r="I324" s="83"/>
      <c r="J324" s="83"/>
      <c r="K324" s="83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</row>
    <row r="325" spans="8:41" x14ac:dyDescent="0.25">
      <c r="H325" s="83"/>
      <c r="I325" s="83"/>
      <c r="J325" s="83"/>
      <c r="K325" s="83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</row>
    <row r="326" spans="8:41" x14ac:dyDescent="0.25">
      <c r="H326" s="83"/>
      <c r="I326" s="83"/>
      <c r="J326" s="83"/>
      <c r="K326" s="83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</row>
    <row r="327" spans="8:41" x14ac:dyDescent="0.25">
      <c r="H327" s="83"/>
      <c r="I327" s="83"/>
      <c r="J327" s="83"/>
      <c r="K327" s="83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</row>
    <row r="328" spans="8:41" x14ac:dyDescent="0.25">
      <c r="H328" s="83"/>
      <c r="I328" s="83"/>
      <c r="J328" s="83"/>
      <c r="K328" s="83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</row>
    <row r="329" spans="8:41" x14ac:dyDescent="0.25">
      <c r="H329" s="83"/>
      <c r="I329" s="83"/>
      <c r="J329" s="83"/>
      <c r="K329" s="83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</row>
    <row r="330" spans="8:41" x14ac:dyDescent="0.25">
      <c r="H330" s="83"/>
      <c r="I330" s="83"/>
      <c r="J330" s="83"/>
      <c r="K330" s="83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</row>
    <row r="331" spans="8:41" x14ac:dyDescent="0.25">
      <c r="H331" s="83"/>
      <c r="I331" s="83"/>
      <c r="J331" s="83"/>
      <c r="K331" s="83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</row>
    <row r="332" spans="8:41" x14ac:dyDescent="0.25">
      <c r="H332" s="83"/>
      <c r="I332" s="83"/>
      <c r="J332" s="83"/>
      <c r="K332" s="83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</row>
    <row r="333" spans="8:41" x14ac:dyDescent="0.25">
      <c r="H333" s="83"/>
      <c r="I333" s="83"/>
      <c r="J333" s="83"/>
      <c r="K333" s="83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</row>
    <row r="334" spans="8:41" x14ac:dyDescent="0.25">
      <c r="H334" s="83"/>
      <c r="I334" s="83"/>
      <c r="J334" s="83"/>
      <c r="K334" s="83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</row>
    <row r="335" spans="8:41" x14ac:dyDescent="0.25">
      <c r="H335" s="83"/>
      <c r="I335" s="83"/>
      <c r="J335" s="83"/>
      <c r="K335" s="83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</row>
    <row r="336" spans="8:41" x14ac:dyDescent="0.25">
      <c r="H336" s="83"/>
      <c r="I336" s="83"/>
      <c r="J336" s="83"/>
      <c r="K336" s="83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</row>
    <row r="337" spans="8:41" x14ac:dyDescent="0.25">
      <c r="H337" s="83"/>
      <c r="I337" s="83"/>
      <c r="J337" s="83"/>
      <c r="K337" s="83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</row>
    <row r="338" spans="8:41" x14ac:dyDescent="0.25">
      <c r="H338" s="83"/>
      <c r="I338" s="83"/>
      <c r="J338" s="83"/>
      <c r="K338" s="83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</row>
    <row r="339" spans="8:41" x14ac:dyDescent="0.25">
      <c r="H339" s="83"/>
      <c r="I339" s="83"/>
      <c r="J339" s="83"/>
      <c r="K339" s="83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</row>
    <row r="340" spans="8:41" x14ac:dyDescent="0.25">
      <c r="H340" s="83"/>
      <c r="I340" s="83"/>
      <c r="J340" s="83"/>
      <c r="K340" s="83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</row>
    <row r="341" spans="8:41" x14ac:dyDescent="0.25">
      <c r="H341" s="83"/>
      <c r="I341" s="83"/>
      <c r="J341" s="83"/>
      <c r="K341" s="83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</row>
    <row r="342" spans="8:41" x14ac:dyDescent="0.25">
      <c r="H342" s="83"/>
      <c r="I342" s="83"/>
      <c r="J342" s="83"/>
      <c r="K342" s="83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</row>
    <row r="343" spans="8:41" x14ac:dyDescent="0.25">
      <c r="H343" s="83"/>
      <c r="I343" s="83"/>
      <c r="J343" s="83"/>
      <c r="K343" s="83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</row>
    <row r="344" spans="8:41" x14ac:dyDescent="0.25">
      <c r="H344" s="83"/>
      <c r="I344" s="83"/>
      <c r="J344" s="83"/>
      <c r="K344" s="83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</row>
    <row r="345" spans="8:41" x14ac:dyDescent="0.25">
      <c r="H345" s="83"/>
      <c r="I345" s="83"/>
      <c r="J345" s="83"/>
      <c r="K345" s="83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</row>
    <row r="346" spans="8:41" x14ac:dyDescent="0.25">
      <c r="H346" s="83"/>
      <c r="I346" s="83"/>
      <c r="J346" s="83"/>
      <c r="K346" s="83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</row>
    <row r="347" spans="8:41" x14ac:dyDescent="0.25">
      <c r="H347" s="83"/>
      <c r="I347" s="83"/>
      <c r="J347" s="83"/>
      <c r="K347" s="83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</row>
    <row r="348" spans="8:41" x14ac:dyDescent="0.25">
      <c r="H348" s="83"/>
      <c r="I348" s="83"/>
      <c r="J348" s="83"/>
      <c r="K348" s="83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</row>
    <row r="349" spans="8:41" x14ac:dyDescent="0.25">
      <c r="H349" s="83"/>
      <c r="I349" s="83"/>
      <c r="J349" s="83"/>
      <c r="K349" s="83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</row>
    <row r="350" spans="8:41" x14ac:dyDescent="0.25">
      <c r="H350" s="83"/>
      <c r="I350" s="83"/>
      <c r="J350" s="83"/>
      <c r="K350" s="83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</row>
    <row r="351" spans="8:41" x14ac:dyDescent="0.25">
      <c r="H351" s="83"/>
      <c r="I351" s="83"/>
      <c r="J351" s="83"/>
      <c r="K351" s="83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</row>
    <row r="352" spans="8:41" x14ac:dyDescent="0.25">
      <c r="H352" s="83"/>
      <c r="I352" s="83"/>
      <c r="J352" s="83"/>
      <c r="K352" s="83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</row>
    <row r="353" spans="8:41" x14ac:dyDescent="0.25">
      <c r="H353" s="83"/>
      <c r="I353" s="83"/>
      <c r="J353" s="83"/>
      <c r="K353" s="83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</row>
    <row r="354" spans="8:41" x14ac:dyDescent="0.25">
      <c r="H354" s="83"/>
      <c r="I354" s="83"/>
      <c r="J354" s="83"/>
      <c r="K354" s="83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</row>
    <row r="355" spans="8:41" x14ac:dyDescent="0.25">
      <c r="H355" s="83"/>
      <c r="I355" s="83"/>
      <c r="J355" s="83"/>
      <c r="K355" s="83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</row>
    <row r="356" spans="8:41" x14ac:dyDescent="0.25">
      <c r="H356" s="83"/>
      <c r="I356" s="83"/>
      <c r="J356" s="83"/>
      <c r="K356" s="83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</row>
    <row r="357" spans="8:41" x14ac:dyDescent="0.25">
      <c r="H357" s="83"/>
      <c r="I357" s="83"/>
      <c r="J357" s="83"/>
      <c r="K357" s="83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</row>
    <row r="358" spans="8:41" x14ac:dyDescent="0.25">
      <c r="H358" s="83"/>
      <c r="I358" s="83"/>
      <c r="J358" s="83"/>
      <c r="K358" s="83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</row>
    <row r="359" spans="8:41" x14ac:dyDescent="0.25">
      <c r="H359" s="83"/>
      <c r="I359" s="83"/>
      <c r="J359" s="83"/>
      <c r="K359" s="83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</row>
    <row r="360" spans="8:41" x14ac:dyDescent="0.25">
      <c r="H360" s="83"/>
      <c r="I360" s="83"/>
      <c r="J360" s="83"/>
      <c r="K360" s="83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</row>
    <row r="361" spans="8:41" x14ac:dyDescent="0.25">
      <c r="H361" s="83"/>
      <c r="I361" s="83"/>
      <c r="J361" s="83"/>
      <c r="K361" s="83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</row>
    <row r="362" spans="8:41" x14ac:dyDescent="0.25">
      <c r="H362" s="83"/>
      <c r="I362" s="83"/>
      <c r="J362" s="83"/>
      <c r="K362" s="83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</row>
    <row r="363" spans="8:41" x14ac:dyDescent="0.25">
      <c r="H363" s="83"/>
      <c r="I363" s="83"/>
      <c r="J363" s="83"/>
      <c r="K363" s="83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</row>
    <row r="364" spans="8:41" x14ac:dyDescent="0.25">
      <c r="H364" s="83"/>
      <c r="I364" s="83"/>
      <c r="J364" s="83"/>
      <c r="K364" s="83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</row>
    <row r="365" spans="8:41" x14ac:dyDescent="0.25">
      <c r="H365" s="83"/>
      <c r="I365" s="83"/>
      <c r="J365" s="83"/>
      <c r="K365" s="83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</row>
    <row r="366" spans="8:41" x14ac:dyDescent="0.25">
      <c r="H366" s="83"/>
      <c r="I366" s="83"/>
      <c r="J366" s="83"/>
      <c r="K366" s="83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</row>
    <row r="367" spans="8:41" x14ac:dyDescent="0.25">
      <c r="H367" s="83"/>
      <c r="I367" s="83"/>
      <c r="J367" s="83"/>
      <c r="K367" s="83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</row>
    <row r="368" spans="8:41" x14ac:dyDescent="0.25">
      <c r="H368" s="83"/>
      <c r="I368" s="83"/>
      <c r="J368" s="83"/>
      <c r="K368" s="83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</row>
    <row r="369" spans="8:41" x14ac:dyDescent="0.25">
      <c r="H369" s="83"/>
      <c r="I369" s="83"/>
      <c r="J369" s="83"/>
      <c r="K369" s="83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</row>
    <row r="370" spans="8:41" x14ac:dyDescent="0.25">
      <c r="H370" s="83"/>
      <c r="I370" s="83"/>
      <c r="J370" s="83"/>
      <c r="K370" s="83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</row>
    <row r="371" spans="8:41" x14ac:dyDescent="0.25">
      <c r="H371" s="83"/>
      <c r="I371" s="83"/>
      <c r="J371" s="83"/>
      <c r="K371" s="83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</row>
    <row r="372" spans="8:41" x14ac:dyDescent="0.25">
      <c r="H372" s="83"/>
      <c r="I372" s="83"/>
      <c r="J372" s="83"/>
      <c r="K372" s="83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</row>
    <row r="373" spans="8:41" x14ac:dyDescent="0.25">
      <c r="H373" s="83"/>
      <c r="I373" s="83"/>
      <c r="J373" s="83"/>
      <c r="K373" s="83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</row>
    <row r="374" spans="8:41" x14ac:dyDescent="0.25">
      <c r="H374" s="83"/>
      <c r="I374" s="83"/>
      <c r="J374" s="83"/>
      <c r="K374" s="83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</row>
    <row r="375" spans="8:41" x14ac:dyDescent="0.25">
      <c r="H375" s="83"/>
      <c r="I375" s="83"/>
      <c r="J375" s="83"/>
      <c r="K375" s="83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</row>
    <row r="376" spans="8:41" x14ac:dyDescent="0.25">
      <c r="H376" s="83"/>
      <c r="I376" s="83"/>
      <c r="J376" s="83"/>
      <c r="K376" s="83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</row>
    <row r="377" spans="8:41" x14ac:dyDescent="0.25">
      <c r="H377" s="83"/>
      <c r="I377" s="83"/>
      <c r="J377" s="83"/>
      <c r="K377" s="83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</row>
    <row r="378" spans="8:41" x14ac:dyDescent="0.25">
      <c r="H378" s="83"/>
      <c r="I378" s="83"/>
      <c r="J378" s="83"/>
      <c r="K378" s="83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</row>
    <row r="379" spans="8:41" x14ac:dyDescent="0.25">
      <c r="H379" s="83"/>
      <c r="I379" s="83"/>
      <c r="J379" s="83"/>
      <c r="K379" s="83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</row>
    <row r="380" spans="8:41" x14ac:dyDescent="0.25">
      <c r="H380" s="83"/>
      <c r="I380" s="83"/>
      <c r="J380" s="83"/>
      <c r="K380" s="83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</row>
    <row r="381" spans="8:41" x14ac:dyDescent="0.25">
      <c r="H381" s="83"/>
      <c r="I381" s="83"/>
      <c r="J381" s="83"/>
      <c r="K381" s="83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</row>
    <row r="382" spans="8:41" x14ac:dyDescent="0.25">
      <c r="H382" s="83"/>
      <c r="I382" s="83"/>
      <c r="J382" s="83"/>
      <c r="K382" s="83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</row>
    <row r="383" spans="8:41" x14ac:dyDescent="0.25">
      <c r="H383" s="83"/>
      <c r="I383" s="83"/>
      <c r="J383" s="83"/>
      <c r="K383" s="83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</row>
    <row r="384" spans="8:41" x14ac:dyDescent="0.25">
      <c r="H384" s="83"/>
      <c r="I384" s="83"/>
      <c r="J384" s="83"/>
      <c r="K384" s="83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</row>
    <row r="385" spans="8:41" x14ac:dyDescent="0.25">
      <c r="H385" s="83"/>
      <c r="I385" s="83"/>
      <c r="J385" s="83"/>
      <c r="K385" s="83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</row>
    <row r="386" spans="8:41" x14ac:dyDescent="0.25">
      <c r="H386" s="83"/>
      <c r="I386" s="83"/>
      <c r="J386" s="83"/>
      <c r="K386" s="83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</row>
    <row r="387" spans="8:41" x14ac:dyDescent="0.25">
      <c r="H387" s="83"/>
      <c r="I387" s="83"/>
      <c r="J387" s="83"/>
      <c r="K387" s="83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</row>
    <row r="388" spans="8:41" x14ac:dyDescent="0.25">
      <c r="H388" s="83"/>
      <c r="I388" s="83"/>
      <c r="J388" s="83"/>
      <c r="K388" s="83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</row>
    <row r="389" spans="8:41" x14ac:dyDescent="0.25">
      <c r="H389" s="83"/>
      <c r="I389" s="83"/>
      <c r="J389" s="83"/>
      <c r="K389" s="83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</row>
    <row r="390" spans="8:41" x14ac:dyDescent="0.25">
      <c r="H390" s="83"/>
      <c r="I390" s="83"/>
      <c r="J390" s="83"/>
      <c r="K390" s="83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</row>
    <row r="391" spans="8:41" x14ac:dyDescent="0.25">
      <c r="H391" s="83"/>
      <c r="I391" s="83"/>
      <c r="J391" s="83"/>
      <c r="K391" s="83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</row>
    <row r="392" spans="8:41" x14ac:dyDescent="0.25">
      <c r="H392" s="83"/>
      <c r="I392" s="83"/>
      <c r="J392" s="83"/>
      <c r="K392" s="83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</row>
    <row r="393" spans="8:41" x14ac:dyDescent="0.25">
      <c r="H393" s="83"/>
      <c r="I393" s="83"/>
      <c r="J393" s="83"/>
      <c r="K393" s="83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</row>
    <row r="394" spans="8:41" x14ac:dyDescent="0.25">
      <c r="H394" s="83"/>
      <c r="I394" s="83"/>
      <c r="J394" s="83"/>
      <c r="K394" s="83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</row>
    <row r="395" spans="8:41" x14ac:dyDescent="0.25">
      <c r="H395" s="83"/>
      <c r="I395" s="83"/>
      <c r="J395" s="83"/>
      <c r="K395" s="83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</row>
    <row r="396" spans="8:41" x14ac:dyDescent="0.25">
      <c r="H396" s="83"/>
      <c r="I396" s="83"/>
      <c r="J396" s="83"/>
      <c r="K396" s="83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</row>
    <row r="397" spans="8:41" x14ac:dyDescent="0.25">
      <c r="H397" s="83"/>
      <c r="I397" s="83"/>
      <c r="J397" s="83"/>
      <c r="K397" s="83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</row>
    <row r="398" spans="8:41" x14ac:dyDescent="0.25">
      <c r="H398" s="83"/>
      <c r="I398" s="83"/>
      <c r="J398" s="83"/>
      <c r="K398" s="83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</row>
    <row r="399" spans="8:41" x14ac:dyDescent="0.25">
      <c r="H399" s="83"/>
      <c r="I399" s="83"/>
      <c r="J399" s="83"/>
      <c r="K399" s="83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</row>
    <row r="400" spans="8:41" x14ac:dyDescent="0.25">
      <c r="H400" s="83"/>
      <c r="I400" s="83"/>
      <c r="J400" s="83"/>
      <c r="K400" s="83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</row>
    <row r="401" spans="8:41" x14ac:dyDescent="0.25">
      <c r="H401" s="83"/>
      <c r="I401" s="83"/>
      <c r="J401" s="83"/>
      <c r="K401" s="83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</row>
    <row r="402" spans="8:41" x14ac:dyDescent="0.25">
      <c r="H402" s="83"/>
      <c r="I402" s="83"/>
      <c r="J402" s="83"/>
      <c r="K402" s="83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</row>
    <row r="403" spans="8:41" x14ac:dyDescent="0.25">
      <c r="H403" s="83"/>
      <c r="I403" s="83"/>
      <c r="J403" s="83"/>
      <c r="K403" s="83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</row>
    <row r="404" spans="8:41" x14ac:dyDescent="0.25">
      <c r="H404" s="83"/>
      <c r="I404" s="83"/>
      <c r="J404" s="83"/>
      <c r="K404" s="83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</row>
    <row r="405" spans="8:41" x14ac:dyDescent="0.25">
      <c r="H405" s="83"/>
      <c r="I405" s="83"/>
      <c r="J405" s="83"/>
      <c r="K405" s="83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</row>
    <row r="406" spans="8:41" x14ac:dyDescent="0.25">
      <c r="H406" s="83"/>
      <c r="I406" s="83"/>
      <c r="J406" s="83"/>
      <c r="K406" s="83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</row>
    <row r="407" spans="8:41" x14ac:dyDescent="0.25">
      <c r="H407" s="83"/>
      <c r="I407" s="83"/>
      <c r="J407" s="83"/>
      <c r="K407" s="83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</row>
    <row r="408" spans="8:41" x14ac:dyDescent="0.25">
      <c r="H408" s="83"/>
      <c r="I408" s="83"/>
      <c r="J408" s="83"/>
      <c r="K408" s="83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</row>
    <row r="409" spans="8:41" x14ac:dyDescent="0.25">
      <c r="H409" s="83"/>
      <c r="I409" s="83"/>
      <c r="J409" s="83"/>
      <c r="K409" s="83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</row>
    <row r="410" spans="8:41" x14ac:dyDescent="0.25">
      <c r="H410" s="83"/>
      <c r="I410" s="83"/>
      <c r="J410" s="83"/>
      <c r="K410" s="83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</row>
    <row r="411" spans="8:41" x14ac:dyDescent="0.25">
      <c r="H411" s="83"/>
      <c r="I411" s="83"/>
      <c r="J411" s="83"/>
      <c r="K411" s="83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</row>
    <row r="412" spans="8:41" x14ac:dyDescent="0.25">
      <c r="H412" s="83"/>
      <c r="I412" s="83"/>
      <c r="J412" s="83"/>
      <c r="K412" s="83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</row>
    <row r="413" spans="8:41" x14ac:dyDescent="0.25">
      <c r="H413" s="83"/>
      <c r="I413" s="83"/>
      <c r="J413" s="83"/>
      <c r="K413" s="83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</row>
    <row r="414" spans="8:41" x14ac:dyDescent="0.25">
      <c r="H414" s="83"/>
      <c r="I414" s="83"/>
      <c r="J414" s="83"/>
      <c r="K414" s="83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</row>
    <row r="415" spans="8:41" x14ac:dyDescent="0.25">
      <c r="H415" s="83"/>
      <c r="I415" s="83"/>
      <c r="J415" s="83"/>
      <c r="K415" s="83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</row>
    <row r="416" spans="8:41" x14ac:dyDescent="0.25">
      <c r="H416" s="83"/>
      <c r="I416" s="83"/>
      <c r="J416" s="83"/>
      <c r="K416" s="83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</row>
    <row r="417" spans="8:41" x14ac:dyDescent="0.25">
      <c r="H417" s="83"/>
      <c r="I417" s="83"/>
      <c r="J417" s="83"/>
      <c r="K417" s="83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</row>
    <row r="418" spans="8:41" x14ac:dyDescent="0.25">
      <c r="H418" s="83"/>
      <c r="I418" s="83"/>
      <c r="J418" s="83"/>
      <c r="K418" s="83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</row>
    <row r="419" spans="8:41" x14ac:dyDescent="0.25">
      <c r="H419" s="83"/>
      <c r="I419" s="83"/>
      <c r="J419" s="83"/>
      <c r="K419" s="83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</row>
    <row r="420" spans="8:41" x14ac:dyDescent="0.25">
      <c r="H420" s="83"/>
      <c r="I420" s="83"/>
      <c r="J420" s="83"/>
      <c r="K420" s="83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</row>
    <row r="421" spans="8:41" x14ac:dyDescent="0.25">
      <c r="H421" s="83"/>
      <c r="I421" s="83"/>
      <c r="J421" s="83"/>
      <c r="K421" s="83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</row>
    <row r="422" spans="8:41" x14ac:dyDescent="0.25">
      <c r="H422" s="83"/>
      <c r="I422" s="83"/>
      <c r="J422" s="83"/>
      <c r="K422" s="83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</row>
    <row r="423" spans="8:41" x14ac:dyDescent="0.25">
      <c r="H423" s="83"/>
      <c r="I423" s="83"/>
      <c r="J423" s="83"/>
      <c r="K423" s="83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</row>
    <row r="424" spans="8:41" x14ac:dyDescent="0.25">
      <c r="H424" s="83"/>
      <c r="I424" s="83"/>
      <c r="J424" s="83"/>
      <c r="K424" s="83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</row>
    <row r="425" spans="8:41" x14ac:dyDescent="0.25">
      <c r="H425" s="83"/>
      <c r="I425" s="83"/>
      <c r="J425" s="83"/>
      <c r="K425" s="83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</row>
    <row r="426" spans="8:41" x14ac:dyDescent="0.25">
      <c r="H426" s="83"/>
      <c r="I426" s="83"/>
      <c r="J426" s="83"/>
      <c r="K426" s="83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</row>
    <row r="427" spans="8:41" x14ac:dyDescent="0.25">
      <c r="H427" s="83"/>
      <c r="I427" s="83"/>
      <c r="J427" s="83"/>
      <c r="K427" s="83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</row>
    <row r="428" spans="8:41" x14ac:dyDescent="0.25">
      <c r="H428" s="83"/>
      <c r="I428" s="83"/>
      <c r="J428" s="83"/>
      <c r="K428" s="83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</row>
    <row r="429" spans="8:41" x14ac:dyDescent="0.25">
      <c r="H429" s="83"/>
      <c r="I429" s="83"/>
      <c r="J429" s="83"/>
      <c r="K429" s="83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</row>
    <row r="430" spans="8:41" x14ac:dyDescent="0.25">
      <c r="H430" s="83"/>
      <c r="I430" s="83"/>
      <c r="J430" s="83"/>
      <c r="K430" s="83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</row>
    <row r="431" spans="8:41" x14ac:dyDescent="0.25">
      <c r="H431" s="83"/>
      <c r="I431" s="83"/>
      <c r="J431" s="83"/>
      <c r="K431" s="83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</row>
    <row r="432" spans="8:41" x14ac:dyDescent="0.25">
      <c r="H432" s="83"/>
      <c r="I432" s="83"/>
      <c r="J432" s="83"/>
      <c r="K432" s="83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</row>
    <row r="433" spans="8:41" x14ac:dyDescent="0.25">
      <c r="H433" s="83"/>
      <c r="I433" s="83"/>
      <c r="J433" s="83"/>
      <c r="K433" s="83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</row>
    <row r="434" spans="8:41" x14ac:dyDescent="0.25">
      <c r="H434" s="83"/>
      <c r="I434" s="83"/>
      <c r="J434" s="83"/>
      <c r="K434" s="83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</row>
    <row r="435" spans="8:41" x14ac:dyDescent="0.25">
      <c r="H435" s="83"/>
      <c r="I435" s="83"/>
      <c r="J435" s="83"/>
      <c r="K435" s="83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</row>
    <row r="436" spans="8:41" x14ac:dyDescent="0.25">
      <c r="H436" s="83"/>
      <c r="I436" s="83"/>
      <c r="J436" s="83"/>
      <c r="K436" s="83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</row>
    <row r="437" spans="8:41" x14ac:dyDescent="0.25">
      <c r="H437" s="83"/>
      <c r="I437" s="83"/>
      <c r="J437" s="83"/>
      <c r="K437" s="83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</row>
    <row r="438" spans="8:41" x14ac:dyDescent="0.25">
      <c r="H438" s="83"/>
      <c r="I438" s="83"/>
      <c r="J438" s="83"/>
      <c r="K438" s="83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</row>
    <row r="439" spans="8:41" x14ac:dyDescent="0.25">
      <c r="H439" s="83"/>
      <c r="I439" s="83"/>
      <c r="J439" s="83"/>
      <c r="K439" s="83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</row>
    <row r="440" spans="8:41" x14ac:dyDescent="0.25">
      <c r="H440" s="83"/>
      <c r="I440" s="83"/>
      <c r="J440" s="83"/>
      <c r="K440" s="83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</row>
    <row r="441" spans="8:41" x14ac:dyDescent="0.25">
      <c r="H441" s="83"/>
      <c r="I441" s="83"/>
      <c r="J441" s="83"/>
      <c r="K441" s="83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</row>
    <row r="442" spans="8:41" x14ac:dyDescent="0.25">
      <c r="H442" s="83"/>
      <c r="I442" s="83"/>
      <c r="J442" s="83"/>
      <c r="K442" s="83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</row>
    <row r="443" spans="8:41" x14ac:dyDescent="0.25">
      <c r="H443" s="83"/>
      <c r="I443" s="83"/>
      <c r="J443" s="83"/>
      <c r="K443" s="83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</row>
    <row r="444" spans="8:41" x14ac:dyDescent="0.25">
      <c r="H444" s="83"/>
      <c r="I444" s="83"/>
      <c r="J444" s="83"/>
      <c r="K444" s="83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</row>
    <row r="445" spans="8:41" x14ac:dyDescent="0.25">
      <c r="H445" s="83"/>
      <c r="I445" s="83"/>
      <c r="J445" s="83"/>
      <c r="K445" s="83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</row>
    <row r="446" spans="8:41" x14ac:dyDescent="0.25">
      <c r="H446" s="83"/>
      <c r="I446" s="83"/>
      <c r="J446" s="83"/>
      <c r="K446" s="83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</row>
    <row r="447" spans="8:41" x14ac:dyDescent="0.25">
      <c r="H447" s="83"/>
      <c r="I447" s="83"/>
      <c r="J447" s="83"/>
      <c r="K447" s="83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</row>
    <row r="448" spans="8:41" x14ac:dyDescent="0.25">
      <c r="H448" s="83"/>
      <c r="I448" s="83"/>
      <c r="J448" s="83"/>
      <c r="K448" s="83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</row>
    <row r="449" spans="8:41" x14ac:dyDescent="0.25">
      <c r="H449" s="83"/>
      <c r="I449" s="83"/>
      <c r="J449" s="83"/>
      <c r="K449" s="83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</row>
    <row r="450" spans="8:41" x14ac:dyDescent="0.25">
      <c r="H450" s="83"/>
      <c r="I450" s="83"/>
      <c r="J450" s="83"/>
      <c r="K450" s="83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</row>
    <row r="451" spans="8:41" x14ac:dyDescent="0.25">
      <c r="H451" s="83"/>
      <c r="I451" s="83"/>
      <c r="J451" s="83"/>
      <c r="K451" s="83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</row>
    <row r="452" spans="8:41" x14ac:dyDescent="0.25">
      <c r="H452" s="83"/>
      <c r="I452" s="83"/>
      <c r="J452" s="83"/>
      <c r="K452" s="83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</row>
    <row r="453" spans="8:41" x14ac:dyDescent="0.25">
      <c r="H453" s="83"/>
      <c r="I453" s="83"/>
      <c r="J453" s="83"/>
      <c r="K453" s="83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</row>
    <row r="454" spans="8:41" x14ac:dyDescent="0.25">
      <c r="H454" s="83"/>
      <c r="I454" s="83"/>
      <c r="J454" s="83"/>
      <c r="K454" s="83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</row>
    <row r="455" spans="8:41" x14ac:dyDescent="0.25">
      <c r="H455" s="83"/>
      <c r="I455" s="83"/>
      <c r="J455" s="83"/>
      <c r="K455" s="83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</row>
    <row r="456" spans="8:41" x14ac:dyDescent="0.25">
      <c r="H456" s="83"/>
      <c r="I456" s="83"/>
      <c r="J456" s="83"/>
      <c r="K456" s="83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</row>
    <row r="457" spans="8:41" x14ac:dyDescent="0.25">
      <c r="H457" s="83"/>
      <c r="I457" s="83"/>
      <c r="J457" s="83"/>
      <c r="K457" s="83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</row>
    <row r="458" spans="8:41" x14ac:dyDescent="0.25">
      <c r="H458" s="83"/>
      <c r="I458" s="83"/>
      <c r="J458" s="83"/>
      <c r="K458" s="83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</row>
    <row r="459" spans="8:41" x14ac:dyDescent="0.25">
      <c r="H459" s="83"/>
      <c r="I459" s="83"/>
      <c r="J459" s="83"/>
      <c r="K459" s="83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</row>
    <row r="460" spans="8:41" x14ac:dyDescent="0.25">
      <c r="H460" s="83"/>
      <c r="I460" s="83"/>
      <c r="J460" s="83"/>
      <c r="K460" s="83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</row>
    <row r="461" spans="8:41" x14ac:dyDescent="0.25">
      <c r="H461" s="83"/>
      <c r="I461" s="83"/>
      <c r="J461" s="83"/>
      <c r="K461" s="83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</row>
    <row r="462" spans="8:41" x14ac:dyDescent="0.25">
      <c r="H462" s="83"/>
      <c r="I462" s="83"/>
      <c r="J462" s="83"/>
      <c r="K462" s="83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</row>
    <row r="463" spans="8:41" x14ac:dyDescent="0.25">
      <c r="H463" s="83"/>
      <c r="I463" s="83"/>
      <c r="J463" s="83"/>
      <c r="K463" s="83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</row>
    <row r="464" spans="8:41" x14ac:dyDescent="0.25">
      <c r="H464" s="83"/>
      <c r="I464" s="83"/>
      <c r="J464" s="83"/>
      <c r="K464" s="83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</row>
    <row r="465" spans="8:41" x14ac:dyDescent="0.25">
      <c r="H465" s="83"/>
      <c r="I465" s="83"/>
      <c r="J465" s="83"/>
      <c r="K465" s="83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</row>
    <row r="466" spans="8:41" x14ac:dyDescent="0.25">
      <c r="H466" s="83"/>
      <c r="I466" s="83"/>
      <c r="J466" s="83"/>
      <c r="K466" s="83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</row>
    <row r="467" spans="8:41" x14ac:dyDescent="0.25">
      <c r="H467" s="83"/>
      <c r="I467" s="83"/>
      <c r="J467" s="83"/>
      <c r="K467" s="83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</row>
    <row r="468" spans="8:41" x14ac:dyDescent="0.25">
      <c r="H468" s="83"/>
      <c r="I468" s="83"/>
      <c r="J468" s="83"/>
      <c r="K468" s="83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</row>
    <row r="469" spans="8:41" x14ac:dyDescent="0.25">
      <c r="H469" s="83"/>
      <c r="I469" s="83"/>
      <c r="J469" s="83"/>
      <c r="K469" s="83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</row>
    <row r="470" spans="8:41" x14ac:dyDescent="0.25">
      <c r="H470" s="83"/>
      <c r="I470" s="83"/>
      <c r="J470" s="83"/>
      <c r="K470" s="83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</row>
    <row r="471" spans="8:41" x14ac:dyDescent="0.25">
      <c r="H471" s="83"/>
      <c r="I471" s="83"/>
      <c r="J471" s="83"/>
      <c r="K471" s="83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</row>
    <row r="472" spans="8:41" x14ac:dyDescent="0.25">
      <c r="H472" s="83"/>
      <c r="I472" s="83"/>
      <c r="J472" s="83"/>
      <c r="K472" s="83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</row>
    <row r="473" spans="8:41" x14ac:dyDescent="0.25">
      <c r="H473" s="83"/>
      <c r="I473" s="83"/>
      <c r="J473" s="83"/>
      <c r="K473" s="83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</row>
    <row r="474" spans="8:41" x14ac:dyDescent="0.25">
      <c r="H474" s="83"/>
      <c r="I474" s="83"/>
      <c r="J474" s="83"/>
      <c r="K474" s="83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</row>
    <row r="475" spans="8:41" x14ac:dyDescent="0.25">
      <c r="H475" s="83"/>
      <c r="I475" s="83"/>
      <c r="J475" s="83"/>
      <c r="K475" s="83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</row>
    <row r="476" spans="8:41" x14ac:dyDescent="0.25">
      <c r="H476" s="83"/>
      <c r="I476" s="83"/>
      <c r="J476" s="83"/>
      <c r="K476" s="83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</row>
    <row r="477" spans="8:41" x14ac:dyDescent="0.25">
      <c r="H477" s="83"/>
      <c r="I477" s="83"/>
      <c r="J477" s="83"/>
      <c r="K477" s="83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</row>
    <row r="478" spans="8:41" x14ac:dyDescent="0.25">
      <c r="H478" s="83"/>
      <c r="I478" s="83"/>
      <c r="J478" s="83"/>
      <c r="K478" s="83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</row>
    <row r="479" spans="8:41" x14ac:dyDescent="0.25">
      <c r="H479" s="83"/>
      <c r="I479" s="83"/>
      <c r="J479" s="83"/>
      <c r="K479" s="83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</row>
    <row r="480" spans="8:41" x14ac:dyDescent="0.25">
      <c r="H480" s="83"/>
      <c r="I480" s="83"/>
      <c r="J480" s="83"/>
      <c r="K480" s="83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</row>
    <row r="481" spans="8:41" x14ac:dyDescent="0.25">
      <c r="H481" s="83"/>
      <c r="I481" s="83"/>
      <c r="J481" s="83"/>
      <c r="K481" s="83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</row>
    <row r="482" spans="8:41" x14ac:dyDescent="0.25">
      <c r="H482" s="83"/>
      <c r="I482" s="83"/>
      <c r="J482" s="83"/>
      <c r="K482" s="83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</row>
    <row r="483" spans="8:41" x14ac:dyDescent="0.25">
      <c r="H483" s="83"/>
      <c r="I483" s="83"/>
      <c r="J483" s="83"/>
      <c r="K483" s="83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</row>
    <row r="484" spans="8:41" x14ac:dyDescent="0.25">
      <c r="H484" s="83"/>
      <c r="I484" s="83"/>
      <c r="J484" s="83"/>
      <c r="K484" s="83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</row>
    <row r="485" spans="8:41" x14ac:dyDescent="0.25">
      <c r="H485" s="83"/>
      <c r="I485" s="83"/>
      <c r="J485" s="83"/>
      <c r="K485" s="83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</row>
    <row r="486" spans="8:41" x14ac:dyDescent="0.25">
      <c r="H486" s="83"/>
      <c r="I486" s="83"/>
      <c r="J486" s="83"/>
      <c r="K486" s="83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</row>
    <row r="487" spans="8:41" x14ac:dyDescent="0.25">
      <c r="H487" s="83"/>
      <c r="I487" s="83"/>
      <c r="J487" s="83"/>
      <c r="K487" s="83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</row>
    <row r="488" spans="8:41" x14ac:dyDescent="0.25">
      <c r="H488" s="83"/>
      <c r="I488" s="83"/>
      <c r="J488" s="83"/>
      <c r="K488" s="83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</row>
    <row r="489" spans="8:41" x14ac:dyDescent="0.25">
      <c r="H489" s="83"/>
      <c r="I489" s="83"/>
      <c r="J489" s="83"/>
      <c r="K489" s="83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</row>
    <row r="490" spans="8:41" x14ac:dyDescent="0.25">
      <c r="H490" s="83"/>
      <c r="I490" s="83"/>
      <c r="J490" s="83"/>
      <c r="K490" s="83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</row>
    <row r="491" spans="8:41" x14ac:dyDescent="0.25">
      <c r="H491" s="83"/>
      <c r="I491" s="83"/>
      <c r="J491" s="83"/>
      <c r="K491" s="83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</row>
    <row r="492" spans="8:41" x14ac:dyDescent="0.25">
      <c r="H492" s="83"/>
      <c r="I492" s="83"/>
      <c r="J492" s="83"/>
      <c r="K492" s="83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</row>
    <row r="493" spans="8:41" x14ac:dyDescent="0.25">
      <c r="H493" s="83"/>
      <c r="I493" s="83"/>
      <c r="J493" s="83"/>
      <c r="K493" s="83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</row>
    <row r="494" spans="8:41" x14ac:dyDescent="0.25">
      <c r="H494" s="83"/>
      <c r="I494" s="83"/>
      <c r="J494" s="83"/>
      <c r="K494" s="83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</row>
    <row r="495" spans="8:41" x14ac:dyDescent="0.25">
      <c r="H495" s="83"/>
      <c r="I495" s="83"/>
      <c r="J495" s="83"/>
      <c r="K495" s="83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</row>
    <row r="496" spans="8:41" x14ac:dyDescent="0.25">
      <c r="H496" s="83"/>
      <c r="I496" s="83"/>
      <c r="J496" s="83"/>
      <c r="K496" s="83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</row>
    <row r="497" spans="8:41" x14ac:dyDescent="0.25">
      <c r="H497" s="83"/>
      <c r="I497" s="83"/>
      <c r="J497" s="83"/>
      <c r="K497" s="83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</row>
    <row r="498" spans="8:41" x14ac:dyDescent="0.25">
      <c r="H498" s="83"/>
      <c r="I498" s="83"/>
      <c r="J498" s="83"/>
      <c r="K498" s="83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</row>
    <row r="499" spans="8:41" x14ac:dyDescent="0.25">
      <c r="H499" s="83"/>
      <c r="I499" s="83"/>
      <c r="J499" s="83"/>
      <c r="K499" s="83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</row>
    <row r="500" spans="8:41" x14ac:dyDescent="0.25">
      <c r="H500" s="83"/>
      <c r="I500" s="83"/>
      <c r="J500" s="83"/>
      <c r="K500" s="83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</row>
    <row r="501" spans="8:41" x14ac:dyDescent="0.25">
      <c r="H501" s="83"/>
      <c r="I501" s="83"/>
      <c r="J501" s="83"/>
      <c r="K501" s="83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</row>
    <row r="502" spans="8:41" x14ac:dyDescent="0.25">
      <c r="H502" s="83"/>
      <c r="I502" s="83"/>
      <c r="J502" s="83"/>
      <c r="K502" s="83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</row>
    <row r="503" spans="8:41" x14ac:dyDescent="0.25">
      <c r="H503" s="83"/>
      <c r="I503" s="83"/>
      <c r="J503" s="83"/>
      <c r="K503" s="83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</row>
    <row r="504" spans="8:41" x14ac:dyDescent="0.25">
      <c r="H504" s="83"/>
      <c r="I504" s="83"/>
      <c r="J504" s="83"/>
      <c r="K504" s="83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</row>
    <row r="505" spans="8:41" x14ac:dyDescent="0.25">
      <c r="H505" s="83"/>
      <c r="I505" s="83"/>
      <c r="J505" s="83"/>
      <c r="K505" s="83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</row>
    <row r="506" spans="8:41" x14ac:dyDescent="0.25">
      <c r="H506" s="83"/>
      <c r="I506" s="83"/>
      <c r="J506" s="83"/>
      <c r="K506" s="83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</row>
    <row r="507" spans="8:41" x14ac:dyDescent="0.25">
      <c r="H507" s="83"/>
      <c r="I507" s="83"/>
      <c r="J507" s="83"/>
      <c r="K507" s="83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</row>
    <row r="508" spans="8:41" x14ac:dyDescent="0.25">
      <c r="H508" s="83"/>
      <c r="I508" s="83"/>
      <c r="J508" s="83"/>
      <c r="K508" s="83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</row>
    <row r="509" spans="8:41" x14ac:dyDescent="0.25">
      <c r="H509" s="83"/>
      <c r="I509" s="83"/>
      <c r="J509" s="83"/>
      <c r="K509" s="83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</row>
    <row r="510" spans="8:41" x14ac:dyDescent="0.25">
      <c r="H510" s="83"/>
      <c r="I510" s="83"/>
      <c r="J510" s="83"/>
      <c r="K510" s="83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</row>
    <row r="511" spans="8:41" x14ac:dyDescent="0.25">
      <c r="H511" s="83"/>
      <c r="I511" s="83"/>
      <c r="J511" s="83"/>
      <c r="K511" s="83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</row>
    <row r="512" spans="8:41" x14ac:dyDescent="0.25">
      <c r="H512" s="83"/>
      <c r="I512" s="83"/>
      <c r="J512" s="83"/>
      <c r="K512" s="83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</row>
    <row r="513" spans="8:41" x14ac:dyDescent="0.25">
      <c r="H513" s="83"/>
      <c r="I513" s="83"/>
      <c r="J513" s="83"/>
      <c r="K513" s="83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</row>
    <row r="514" spans="8:41" x14ac:dyDescent="0.25">
      <c r="H514" s="83"/>
      <c r="I514" s="83"/>
      <c r="J514" s="83"/>
      <c r="K514" s="83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</row>
    <row r="515" spans="8:41" x14ac:dyDescent="0.25">
      <c r="H515" s="83"/>
      <c r="I515" s="83"/>
      <c r="J515" s="83"/>
      <c r="K515" s="83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</row>
    <row r="516" spans="8:41" x14ac:dyDescent="0.25">
      <c r="H516" s="83"/>
      <c r="I516" s="83"/>
      <c r="J516" s="83"/>
      <c r="K516" s="83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</row>
    <row r="517" spans="8:41" x14ac:dyDescent="0.25">
      <c r="H517" s="83"/>
      <c r="I517" s="83"/>
      <c r="J517" s="83"/>
      <c r="K517" s="83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</row>
    <row r="518" spans="8:41" x14ac:dyDescent="0.25">
      <c r="H518" s="83"/>
      <c r="I518" s="83"/>
      <c r="J518" s="83"/>
      <c r="K518" s="83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</row>
    <row r="519" spans="8:41" x14ac:dyDescent="0.25">
      <c r="H519" s="83"/>
      <c r="I519" s="83"/>
      <c r="J519" s="83"/>
      <c r="K519" s="83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</row>
    <row r="520" spans="8:41" x14ac:dyDescent="0.25">
      <c r="H520" s="83"/>
      <c r="I520" s="83"/>
      <c r="J520" s="83"/>
      <c r="K520" s="83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</row>
    <row r="521" spans="8:41" x14ac:dyDescent="0.25">
      <c r="H521" s="83"/>
      <c r="I521" s="83"/>
      <c r="J521" s="83"/>
      <c r="K521" s="83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</row>
    <row r="522" spans="8:41" x14ac:dyDescent="0.25">
      <c r="H522" s="83"/>
      <c r="I522" s="83"/>
      <c r="J522" s="83"/>
      <c r="K522" s="83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</row>
    <row r="523" spans="8:41" x14ac:dyDescent="0.25">
      <c r="H523" s="83"/>
      <c r="I523" s="83"/>
      <c r="J523" s="83"/>
      <c r="K523" s="83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</row>
    <row r="524" spans="8:41" x14ac:dyDescent="0.25">
      <c r="H524" s="83"/>
      <c r="I524" s="83"/>
      <c r="J524" s="83"/>
      <c r="K524" s="83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</row>
    <row r="525" spans="8:41" x14ac:dyDescent="0.25">
      <c r="H525" s="83"/>
      <c r="I525" s="83"/>
      <c r="J525" s="83"/>
      <c r="K525" s="83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</row>
    <row r="526" spans="8:41" x14ac:dyDescent="0.25">
      <c r="H526" s="83"/>
      <c r="I526" s="83"/>
      <c r="J526" s="83"/>
      <c r="K526" s="83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</row>
    <row r="527" spans="8:41" x14ac:dyDescent="0.25">
      <c r="H527" s="83"/>
      <c r="I527" s="83"/>
      <c r="J527" s="83"/>
      <c r="K527" s="83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</row>
    <row r="528" spans="8:41" x14ac:dyDescent="0.25">
      <c r="H528" s="83"/>
      <c r="I528" s="83"/>
      <c r="J528" s="83"/>
      <c r="K528" s="83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</row>
    <row r="529" spans="8:41" x14ac:dyDescent="0.25">
      <c r="H529" s="83"/>
      <c r="I529" s="83"/>
      <c r="J529" s="83"/>
      <c r="K529" s="83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</row>
    <row r="530" spans="8:41" x14ac:dyDescent="0.25">
      <c r="H530" s="83"/>
      <c r="I530" s="83"/>
      <c r="J530" s="83"/>
      <c r="K530" s="83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</row>
    <row r="531" spans="8:41" x14ac:dyDescent="0.25">
      <c r="H531" s="83"/>
      <c r="I531" s="83"/>
      <c r="J531" s="83"/>
      <c r="K531" s="83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</row>
    <row r="532" spans="8:41" x14ac:dyDescent="0.25">
      <c r="H532" s="83"/>
      <c r="I532" s="83"/>
      <c r="J532" s="83"/>
      <c r="K532" s="83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</row>
    <row r="533" spans="8:41" x14ac:dyDescent="0.25">
      <c r="H533" s="83"/>
      <c r="I533" s="83"/>
      <c r="J533" s="83"/>
      <c r="K533" s="83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</row>
    <row r="534" spans="8:41" x14ac:dyDescent="0.25">
      <c r="H534" s="83"/>
      <c r="I534" s="83"/>
      <c r="J534" s="83"/>
      <c r="K534" s="83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</row>
    <row r="535" spans="8:41" x14ac:dyDescent="0.25">
      <c r="H535" s="83"/>
      <c r="I535" s="83"/>
      <c r="J535" s="83"/>
      <c r="K535" s="83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</row>
    <row r="536" spans="8:41" x14ac:dyDescent="0.25">
      <c r="H536" s="83"/>
      <c r="I536" s="83"/>
      <c r="J536" s="83"/>
      <c r="K536" s="83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</row>
    <row r="537" spans="8:41" x14ac:dyDescent="0.25">
      <c r="H537" s="83"/>
      <c r="I537" s="83"/>
      <c r="J537" s="83"/>
      <c r="K537" s="83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</row>
    <row r="538" spans="8:41" x14ac:dyDescent="0.25">
      <c r="H538" s="83"/>
      <c r="I538" s="83"/>
      <c r="J538" s="83"/>
      <c r="K538" s="83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</row>
    <row r="539" spans="8:41" x14ac:dyDescent="0.25">
      <c r="H539" s="83"/>
      <c r="I539" s="83"/>
      <c r="J539" s="83"/>
      <c r="K539" s="83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</row>
    <row r="540" spans="8:41" x14ac:dyDescent="0.25">
      <c r="H540" s="83"/>
      <c r="I540" s="83"/>
      <c r="J540" s="83"/>
      <c r="K540" s="83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</row>
    <row r="541" spans="8:41" x14ac:dyDescent="0.25">
      <c r="H541" s="83"/>
      <c r="I541" s="83"/>
      <c r="J541" s="83"/>
      <c r="K541" s="83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</row>
    <row r="542" spans="8:41" x14ac:dyDescent="0.25">
      <c r="H542" s="83"/>
      <c r="I542" s="83"/>
      <c r="J542" s="83"/>
      <c r="K542" s="83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</row>
    <row r="543" spans="8:41" x14ac:dyDescent="0.25">
      <c r="H543" s="83"/>
      <c r="I543" s="83"/>
      <c r="J543" s="83"/>
      <c r="K543" s="83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</row>
    <row r="544" spans="8:41" x14ac:dyDescent="0.25">
      <c r="H544" s="83"/>
      <c r="I544" s="83"/>
      <c r="J544" s="83"/>
      <c r="K544" s="83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</row>
    <row r="545" spans="8:41" x14ac:dyDescent="0.25">
      <c r="H545" s="83"/>
      <c r="I545" s="83"/>
      <c r="J545" s="83"/>
      <c r="K545" s="83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</row>
    <row r="546" spans="8:41" x14ac:dyDescent="0.25">
      <c r="H546" s="83"/>
      <c r="I546" s="83"/>
      <c r="J546" s="83"/>
      <c r="K546" s="83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</row>
    <row r="547" spans="8:41" x14ac:dyDescent="0.25">
      <c r="H547" s="83"/>
      <c r="I547" s="83"/>
      <c r="J547" s="83"/>
      <c r="K547" s="83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</row>
    <row r="548" spans="8:41" x14ac:dyDescent="0.25">
      <c r="H548" s="83"/>
      <c r="I548" s="83"/>
      <c r="J548" s="83"/>
      <c r="K548" s="83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</row>
    <row r="549" spans="8:41" x14ac:dyDescent="0.25">
      <c r="H549" s="83"/>
      <c r="I549" s="83"/>
      <c r="J549" s="83"/>
      <c r="K549" s="83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</row>
    <row r="550" spans="8:41" x14ac:dyDescent="0.25">
      <c r="H550" s="83"/>
      <c r="I550" s="83"/>
      <c r="J550" s="83"/>
      <c r="K550" s="83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</row>
    <row r="551" spans="8:41" x14ac:dyDescent="0.25">
      <c r="H551" s="83"/>
      <c r="I551" s="83"/>
      <c r="J551" s="83"/>
      <c r="K551" s="83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</row>
    <row r="552" spans="8:41" x14ac:dyDescent="0.25">
      <c r="H552" s="83"/>
      <c r="I552" s="83"/>
      <c r="J552" s="83"/>
      <c r="K552" s="83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</row>
    <row r="553" spans="8:41" x14ac:dyDescent="0.25">
      <c r="H553" s="83"/>
      <c r="I553" s="83"/>
      <c r="J553" s="83"/>
      <c r="K553" s="83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</row>
    <row r="554" spans="8:41" x14ac:dyDescent="0.25">
      <c r="H554" s="83"/>
      <c r="I554" s="83"/>
      <c r="J554" s="83"/>
      <c r="K554" s="83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</row>
    <row r="555" spans="8:41" x14ac:dyDescent="0.25">
      <c r="H555" s="83"/>
      <c r="I555" s="83"/>
      <c r="J555" s="83"/>
      <c r="K555" s="83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</row>
    <row r="556" spans="8:41" x14ac:dyDescent="0.25">
      <c r="H556" s="83"/>
      <c r="I556" s="83"/>
      <c r="J556" s="83"/>
      <c r="K556" s="83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</row>
    <row r="557" spans="8:41" x14ac:dyDescent="0.25">
      <c r="H557" s="83"/>
      <c r="I557" s="83"/>
      <c r="J557" s="83"/>
      <c r="K557" s="83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</row>
    <row r="558" spans="8:41" x14ac:dyDescent="0.25">
      <c r="H558" s="83"/>
      <c r="I558" s="83"/>
      <c r="J558" s="83"/>
      <c r="K558" s="83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</row>
    <row r="559" spans="8:41" x14ac:dyDescent="0.25">
      <c r="H559" s="83"/>
      <c r="I559" s="83"/>
      <c r="J559" s="83"/>
      <c r="K559" s="83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</row>
    <row r="560" spans="8:41" x14ac:dyDescent="0.25">
      <c r="H560" s="83"/>
      <c r="I560" s="83"/>
      <c r="J560" s="83"/>
      <c r="K560" s="83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</row>
    <row r="561" spans="8:41" x14ac:dyDescent="0.25">
      <c r="H561" s="83"/>
      <c r="I561" s="83"/>
      <c r="J561" s="83"/>
      <c r="K561" s="83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</row>
    <row r="562" spans="8:41" x14ac:dyDescent="0.25">
      <c r="H562" s="83"/>
      <c r="I562" s="83"/>
      <c r="J562" s="83"/>
      <c r="K562" s="83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</row>
    <row r="563" spans="8:41" x14ac:dyDescent="0.25">
      <c r="H563" s="83"/>
      <c r="I563" s="83"/>
      <c r="J563" s="83"/>
      <c r="K563" s="83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</row>
    <row r="564" spans="8:41" x14ac:dyDescent="0.25">
      <c r="H564" s="83"/>
      <c r="I564" s="83"/>
      <c r="J564" s="83"/>
      <c r="K564" s="83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</row>
    <row r="565" spans="8:41" x14ac:dyDescent="0.25">
      <c r="H565" s="83"/>
      <c r="I565" s="83"/>
      <c r="J565" s="83"/>
      <c r="K565" s="83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</row>
    <row r="566" spans="8:41" x14ac:dyDescent="0.25">
      <c r="H566" s="83"/>
      <c r="I566" s="83"/>
      <c r="J566" s="83"/>
      <c r="K566" s="83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</row>
    <row r="567" spans="8:41" x14ac:dyDescent="0.25">
      <c r="H567" s="83"/>
      <c r="I567" s="83"/>
      <c r="J567" s="83"/>
      <c r="K567" s="83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</row>
    <row r="568" spans="8:41" x14ac:dyDescent="0.25">
      <c r="H568" s="83"/>
      <c r="I568" s="83"/>
      <c r="J568" s="83"/>
      <c r="K568" s="83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</row>
    <row r="569" spans="8:41" x14ac:dyDescent="0.25">
      <c r="H569" s="83"/>
      <c r="I569" s="83"/>
      <c r="J569" s="83"/>
      <c r="K569" s="83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</row>
    <row r="570" spans="8:41" x14ac:dyDescent="0.25">
      <c r="H570" s="83"/>
      <c r="I570" s="83"/>
      <c r="J570" s="83"/>
      <c r="K570" s="83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</row>
    <row r="571" spans="8:41" x14ac:dyDescent="0.25">
      <c r="H571" s="83"/>
      <c r="I571" s="83"/>
      <c r="J571" s="83"/>
      <c r="K571" s="83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</row>
    <row r="572" spans="8:41" x14ac:dyDescent="0.25">
      <c r="H572" s="83"/>
      <c r="I572" s="83"/>
      <c r="J572" s="83"/>
      <c r="K572" s="83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</row>
    <row r="573" spans="8:41" x14ac:dyDescent="0.25">
      <c r="H573" s="83"/>
      <c r="I573" s="83"/>
      <c r="J573" s="83"/>
      <c r="K573" s="83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</row>
    <row r="574" spans="8:41" x14ac:dyDescent="0.25">
      <c r="H574" s="83"/>
      <c r="I574" s="83"/>
      <c r="J574" s="83"/>
      <c r="K574" s="83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</row>
    <row r="575" spans="8:41" x14ac:dyDescent="0.25">
      <c r="H575" s="83"/>
      <c r="I575" s="83"/>
      <c r="J575" s="83"/>
      <c r="K575" s="83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</row>
    <row r="576" spans="8:41" x14ac:dyDescent="0.25">
      <c r="H576" s="83"/>
      <c r="I576" s="83"/>
      <c r="J576" s="83"/>
      <c r="K576" s="83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</row>
    <row r="577" spans="8:41" x14ac:dyDescent="0.25">
      <c r="H577" s="83"/>
      <c r="I577" s="83"/>
      <c r="J577" s="83"/>
      <c r="K577" s="83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</row>
    <row r="578" spans="8:41" x14ac:dyDescent="0.25">
      <c r="H578" s="83"/>
      <c r="I578" s="83"/>
      <c r="J578" s="83"/>
      <c r="K578" s="83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</row>
    <row r="579" spans="8:41" x14ac:dyDescent="0.25">
      <c r="H579" s="83"/>
      <c r="I579" s="83"/>
      <c r="J579" s="83"/>
      <c r="K579" s="83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</row>
    <row r="580" spans="8:41" x14ac:dyDescent="0.25">
      <c r="H580" s="83"/>
      <c r="I580" s="83"/>
      <c r="J580" s="83"/>
      <c r="K580" s="83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</row>
    <row r="581" spans="8:41" x14ac:dyDescent="0.25">
      <c r="H581" s="83"/>
      <c r="I581" s="83"/>
      <c r="J581" s="83"/>
      <c r="K581" s="83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</row>
    <row r="582" spans="8:41" x14ac:dyDescent="0.25">
      <c r="H582" s="83"/>
      <c r="I582" s="83"/>
      <c r="J582" s="83"/>
      <c r="K582" s="83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</row>
    <row r="583" spans="8:41" x14ac:dyDescent="0.25">
      <c r="H583" s="83"/>
      <c r="I583" s="83"/>
      <c r="J583" s="83"/>
      <c r="K583" s="83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</row>
    <row r="584" spans="8:41" x14ac:dyDescent="0.25">
      <c r="H584" s="83"/>
      <c r="I584" s="83"/>
      <c r="J584" s="83"/>
      <c r="K584" s="83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</row>
    <row r="585" spans="8:41" x14ac:dyDescent="0.25">
      <c r="H585" s="83"/>
      <c r="I585" s="83"/>
      <c r="J585" s="83"/>
      <c r="K585" s="83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</row>
    <row r="586" spans="8:41" x14ac:dyDescent="0.25">
      <c r="H586" s="83"/>
      <c r="I586" s="83"/>
      <c r="J586" s="83"/>
      <c r="K586" s="83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</row>
    <row r="587" spans="8:41" x14ac:dyDescent="0.25">
      <c r="H587" s="83"/>
      <c r="I587" s="83"/>
      <c r="J587" s="83"/>
      <c r="K587" s="83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</row>
    <row r="588" spans="8:41" x14ac:dyDescent="0.25">
      <c r="H588" s="83"/>
      <c r="I588" s="83"/>
      <c r="J588" s="83"/>
      <c r="K588" s="83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</row>
    <row r="589" spans="8:41" x14ac:dyDescent="0.25">
      <c r="H589" s="83"/>
      <c r="I589" s="83"/>
      <c r="J589" s="83"/>
      <c r="K589" s="83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</row>
    <row r="590" spans="8:41" x14ac:dyDescent="0.25">
      <c r="H590" s="83"/>
      <c r="I590" s="83"/>
      <c r="J590" s="83"/>
      <c r="K590" s="83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</row>
    <row r="591" spans="8:41" x14ac:dyDescent="0.25">
      <c r="H591" s="83"/>
      <c r="I591" s="83"/>
      <c r="J591" s="83"/>
      <c r="K591" s="83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</row>
    <row r="592" spans="8:41" x14ac:dyDescent="0.25">
      <c r="H592" s="83"/>
      <c r="I592" s="83"/>
      <c r="J592" s="83"/>
      <c r="K592" s="83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</row>
    <row r="593" spans="8:41" x14ac:dyDescent="0.25">
      <c r="H593" s="83"/>
      <c r="I593" s="83"/>
      <c r="J593" s="83"/>
      <c r="K593" s="83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</row>
    <row r="594" spans="8:41" x14ac:dyDescent="0.25">
      <c r="H594" s="83"/>
      <c r="I594" s="83"/>
      <c r="J594" s="83"/>
      <c r="K594" s="83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</row>
    <row r="595" spans="8:41" x14ac:dyDescent="0.25">
      <c r="H595" s="83"/>
      <c r="I595" s="83"/>
      <c r="J595" s="83"/>
      <c r="K595" s="83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</row>
    <row r="596" spans="8:41" x14ac:dyDescent="0.25">
      <c r="H596" s="83"/>
      <c r="I596" s="83"/>
      <c r="J596" s="83"/>
      <c r="K596" s="83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</row>
    <row r="597" spans="8:41" x14ac:dyDescent="0.25">
      <c r="H597" s="83"/>
      <c r="I597" s="83"/>
      <c r="J597" s="83"/>
      <c r="K597" s="83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</row>
    <row r="598" spans="8:41" x14ac:dyDescent="0.25">
      <c r="H598" s="83"/>
      <c r="I598" s="83"/>
      <c r="J598" s="83"/>
      <c r="K598" s="83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</row>
    <row r="599" spans="8:41" x14ac:dyDescent="0.25">
      <c r="H599" s="83"/>
      <c r="I599" s="83"/>
      <c r="J599" s="83"/>
      <c r="K599" s="83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</row>
    <row r="600" spans="8:41" x14ac:dyDescent="0.25">
      <c r="H600" s="83"/>
      <c r="I600" s="83"/>
      <c r="J600" s="83"/>
      <c r="K600" s="83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</row>
    <row r="601" spans="8:41" x14ac:dyDescent="0.25">
      <c r="H601" s="83"/>
      <c r="I601" s="83"/>
      <c r="J601" s="83"/>
      <c r="K601" s="83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</row>
    <row r="602" spans="8:41" x14ac:dyDescent="0.25">
      <c r="H602" s="83"/>
      <c r="I602" s="83"/>
      <c r="J602" s="83"/>
      <c r="K602" s="83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</row>
    <row r="603" spans="8:41" x14ac:dyDescent="0.25">
      <c r="H603" s="83"/>
      <c r="I603" s="83"/>
      <c r="J603" s="83"/>
      <c r="K603" s="83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</row>
    <row r="604" spans="8:41" x14ac:dyDescent="0.25">
      <c r="H604" s="83"/>
      <c r="I604" s="83"/>
      <c r="J604" s="83"/>
      <c r="K604" s="83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</row>
    <row r="605" spans="8:41" x14ac:dyDescent="0.25">
      <c r="H605" s="83"/>
      <c r="I605" s="83"/>
      <c r="J605" s="83"/>
      <c r="K605" s="83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</row>
    <row r="606" spans="8:41" x14ac:dyDescent="0.25">
      <c r="H606" s="83"/>
      <c r="I606" s="83"/>
      <c r="J606" s="83"/>
      <c r="K606" s="83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</row>
    <row r="607" spans="8:41" x14ac:dyDescent="0.25">
      <c r="H607" s="83"/>
      <c r="I607" s="83"/>
      <c r="J607" s="83"/>
      <c r="K607" s="83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</row>
    <row r="608" spans="8:41" x14ac:dyDescent="0.25">
      <c r="H608" s="83"/>
      <c r="I608" s="83"/>
      <c r="J608" s="83"/>
      <c r="K608" s="83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</row>
    <row r="609" spans="8:41" x14ac:dyDescent="0.25">
      <c r="H609" s="83"/>
      <c r="I609" s="83"/>
      <c r="J609" s="83"/>
      <c r="K609" s="83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</row>
    <row r="610" spans="8:41" x14ac:dyDescent="0.25">
      <c r="H610" s="83"/>
      <c r="I610" s="83"/>
      <c r="J610" s="83"/>
      <c r="K610" s="83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</row>
    <row r="611" spans="8:41" x14ac:dyDescent="0.25">
      <c r="H611" s="83"/>
      <c r="I611" s="83"/>
      <c r="J611" s="83"/>
      <c r="K611" s="83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</row>
    <row r="612" spans="8:41" x14ac:dyDescent="0.25">
      <c r="H612" s="83"/>
      <c r="I612" s="83"/>
      <c r="J612" s="83"/>
      <c r="K612" s="83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</row>
    <row r="613" spans="8:41" x14ac:dyDescent="0.25">
      <c r="H613" s="83"/>
      <c r="I613" s="83"/>
      <c r="J613" s="83"/>
      <c r="K613" s="83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</row>
    <row r="614" spans="8:41" x14ac:dyDescent="0.25">
      <c r="H614" s="83"/>
      <c r="I614" s="83"/>
      <c r="J614" s="83"/>
      <c r="K614" s="83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</row>
    <row r="615" spans="8:41" x14ac:dyDescent="0.25">
      <c r="H615" s="83"/>
      <c r="I615" s="83"/>
      <c r="J615" s="83"/>
      <c r="K615" s="83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</row>
    <row r="616" spans="8:41" x14ac:dyDescent="0.25">
      <c r="H616" s="83"/>
      <c r="I616" s="83"/>
      <c r="J616" s="83"/>
      <c r="K616" s="83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</row>
    <row r="617" spans="8:41" x14ac:dyDescent="0.25">
      <c r="H617" s="83"/>
      <c r="I617" s="83"/>
      <c r="J617" s="83"/>
      <c r="K617" s="83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</row>
    <row r="618" spans="8:41" x14ac:dyDescent="0.25">
      <c r="H618" s="83"/>
      <c r="I618" s="83"/>
      <c r="J618" s="83"/>
      <c r="K618" s="83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</row>
    <row r="619" spans="8:41" x14ac:dyDescent="0.25">
      <c r="H619" s="83"/>
      <c r="I619" s="83"/>
      <c r="J619" s="83"/>
      <c r="K619" s="83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</row>
    <row r="620" spans="8:41" x14ac:dyDescent="0.25">
      <c r="H620" s="83"/>
      <c r="I620" s="83"/>
      <c r="J620" s="83"/>
      <c r="K620" s="83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</row>
    <row r="621" spans="8:41" x14ac:dyDescent="0.25">
      <c r="H621" s="83"/>
      <c r="I621" s="83"/>
      <c r="J621" s="83"/>
      <c r="K621" s="83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</row>
    <row r="622" spans="8:41" x14ac:dyDescent="0.25">
      <c r="H622" s="83"/>
      <c r="I622" s="83"/>
      <c r="J622" s="83"/>
      <c r="K622" s="83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</row>
    <row r="623" spans="8:41" x14ac:dyDescent="0.25">
      <c r="H623" s="83"/>
      <c r="I623" s="83"/>
      <c r="J623" s="83"/>
      <c r="K623" s="83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</row>
    <row r="624" spans="8:41" x14ac:dyDescent="0.25">
      <c r="H624" s="83"/>
      <c r="I624" s="83"/>
      <c r="J624" s="83"/>
      <c r="K624" s="83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</row>
    <row r="625" spans="8:41" x14ac:dyDescent="0.25">
      <c r="H625" s="83"/>
      <c r="I625" s="83"/>
      <c r="J625" s="83"/>
      <c r="K625" s="83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</row>
    <row r="626" spans="8:41" x14ac:dyDescent="0.25">
      <c r="H626" s="83"/>
      <c r="I626" s="83"/>
      <c r="J626" s="83"/>
      <c r="K626" s="83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</row>
    <row r="627" spans="8:41" x14ac:dyDescent="0.25">
      <c r="H627" s="83"/>
      <c r="I627" s="83"/>
      <c r="J627" s="83"/>
      <c r="K627" s="83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</row>
    <row r="628" spans="8:41" x14ac:dyDescent="0.25">
      <c r="H628" s="83"/>
      <c r="I628" s="83"/>
      <c r="J628" s="83"/>
      <c r="K628" s="83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</row>
    <row r="629" spans="8:41" x14ac:dyDescent="0.25">
      <c r="H629" s="83"/>
      <c r="I629" s="83"/>
      <c r="J629" s="83"/>
      <c r="K629" s="83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</row>
    <row r="630" spans="8:41" x14ac:dyDescent="0.25">
      <c r="H630" s="83"/>
      <c r="I630" s="83"/>
      <c r="J630" s="83"/>
      <c r="K630" s="83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</row>
    <row r="631" spans="8:41" x14ac:dyDescent="0.25">
      <c r="H631" s="83"/>
      <c r="I631" s="83"/>
      <c r="J631" s="83"/>
      <c r="K631" s="83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</row>
    <row r="632" spans="8:41" x14ac:dyDescent="0.25">
      <c r="H632" s="83"/>
      <c r="I632" s="83"/>
      <c r="J632" s="83"/>
      <c r="K632" s="83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</row>
    <row r="633" spans="8:41" x14ac:dyDescent="0.25">
      <c r="H633" s="83"/>
      <c r="I633" s="83"/>
      <c r="J633" s="83"/>
      <c r="K633" s="83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</row>
    <row r="634" spans="8:41" x14ac:dyDescent="0.25">
      <c r="H634" s="83"/>
      <c r="I634" s="83"/>
      <c r="J634" s="83"/>
      <c r="K634" s="83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</row>
    <row r="635" spans="8:41" x14ac:dyDescent="0.25">
      <c r="H635" s="83"/>
      <c r="I635" s="83"/>
      <c r="J635" s="83"/>
      <c r="K635" s="83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</row>
    <row r="636" spans="8:41" x14ac:dyDescent="0.25">
      <c r="H636" s="83"/>
      <c r="I636" s="83"/>
      <c r="J636" s="83"/>
      <c r="K636" s="83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</row>
    <row r="637" spans="8:41" x14ac:dyDescent="0.25">
      <c r="H637" s="83"/>
      <c r="I637" s="83"/>
      <c r="J637" s="83"/>
      <c r="K637" s="83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</row>
    <row r="638" spans="8:41" x14ac:dyDescent="0.25">
      <c r="H638" s="83"/>
      <c r="I638" s="83"/>
      <c r="J638" s="83"/>
      <c r="K638" s="83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</row>
    <row r="639" spans="8:41" x14ac:dyDescent="0.25">
      <c r="H639" s="83"/>
      <c r="I639" s="83"/>
      <c r="J639" s="83"/>
      <c r="K639" s="83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</row>
    <row r="640" spans="8:41" x14ac:dyDescent="0.25">
      <c r="H640" s="83"/>
      <c r="I640" s="83"/>
      <c r="J640" s="83"/>
      <c r="K640" s="83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</row>
    <row r="641" spans="8:41" x14ac:dyDescent="0.25">
      <c r="H641" s="83"/>
      <c r="I641" s="83"/>
      <c r="J641" s="83"/>
      <c r="K641" s="83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</row>
    <row r="642" spans="8:41" x14ac:dyDescent="0.25">
      <c r="H642" s="83"/>
      <c r="I642" s="83"/>
      <c r="J642" s="83"/>
      <c r="K642" s="83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</row>
    <row r="643" spans="8:41" x14ac:dyDescent="0.25">
      <c r="H643" s="83"/>
      <c r="I643" s="83"/>
      <c r="J643" s="83"/>
      <c r="K643" s="83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</row>
    <row r="644" spans="8:41" x14ac:dyDescent="0.25">
      <c r="H644" s="83"/>
      <c r="I644" s="83"/>
      <c r="J644" s="83"/>
      <c r="K644" s="83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</row>
    <row r="645" spans="8:41" x14ac:dyDescent="0.25">
      <c r="H645" s="83"/>
      <c r="I645" s="83"/>
      <c r="J645" s="83"/>
      <c r="K645" s="83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</row>
    <row r="646" spans="8:41" x14ac:dyDescent="0.25">
      <c r="H646" s="83"/>
      <c r="I646" s="83"/>
      <c r="J646" s="83"/>
      <c r="K646" s="83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</row>
    <row r="647" spans="8:41" x14ac:dyDescent="0.25">
      <c r="H647" s="83"/>
      <c r="I647" s="83"/>
      <c r="J647" s="83"/>
      <c r="K647" s="83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</row>
    <row r="648" spans="8:41" x14ac:dyDescent="0.25">
      <c r="H648" s="83"/>
      <c r="I648" s="83"/>
      <c r="J648" s="83"/>
      <c r="K648" s="83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</row>
    <row r="649" spans="8:41" x14ac:dyDescent="0.25">
      <c r="H649" s="83"/>
      <c r="I649" s="83"/>
      <c r="J649" s="83"/>
      <c r="K649" s="83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</row>
    <row r="650" spans="8:41" x14ac:dyDescent="0.25">
      <c r="H650" s="83"/>
      <c r="I650" s="83"/>
      <c r="J650" s="83"/>
      <c r="K650" s="83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</row>
    <row r="651" spans="8:41" x14ac:dyDescent="0.25">
      <c r="H651" s="83"/>
      <c r="I651" s="83"/>
      <c r="J651" s="83"/>
      <c r="K651" s="83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</row>
    <row r="652" spans="8:41" x14ac:dyDescent="0.25">
      <c r="H652" s="83"/>
      <c r="I652" s="83"/>
      <c r="J652" s="83"/>
      <c r="K652" s="83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</row>
    <row r="653" spans="8:41" x14ac:dyDescent="0.25">
      <c r="H653" s="83"/>
      <c r="I653" s="83"/>
      <c r="J653" s="83"/>
      <c r="K653" s="83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</row>
    <row r="654" spans="8:41" x14ac:dyDescent="0.25">
      <c r="H654" s="83"/>
      <c r="I654" s="83"/>
      <c r="J654" s="83"/>
      <c r="K654" s="83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</row>
    <row r="655" spans="8:41" x14ac:dyDescent="0.25">
      <c r="H655" s="83"/>
      <c r="I655" s="83"/>
      <c r="J655" s="83"/>
      <c r="K655" s="83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</row>
    <row r="656" spans="8:41" x14ac:dyDescent="0.25">
      <c r="H656" s="83"/>
      <c r="I656" s="83"/>
      <c r="J656" s="83"/>
      <c r="K656" s="83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</row>
    <row r="657" spans="8:41" x14ac:dyDescent="0.25">
      <c r="H657" s="83"/>
      <c r="I657" s="83"/>
      <c r="J657" s="83"/>
      <c r="K657" s="83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</row>
    <row r="658" spans="8:41" x14ac:dyDescent="0.25">
      <c r="H658" s="83"/>
      <c r="I658" s="83"/>
      <c r="J658" s="83"/>
      <c r="K658" s="83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</row>
    <row r="659" spans="8:41" x14ac:dyDescent="0.25">
      <c r="H659" s="83"/>
      <c r="I659" s="83"/>
      <c r="J659" s="83"/>
      <c r="K659" s="83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</row>
    <row r="660" spans="8:41" x14ac:dyDescent="0.25">
      <c r="H660" s="83"/>
      <c r="I660" s="83"/>
      <c r="J660" s="83"/>
      <c r="K660" s="83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</row>
    <row r="661" spans="8:41" x14ac:dyDescent="0.25">
      <c r="H661" s="83"/>
      <c r="I661" s="83"/>
      <c r="J661" s="83"/>
      <c r="K661" s="83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</row>
    <row r="662" spans="8:41" x14ac:dyDescent="0.25">
      <c r="H662" s="83"/>
      <c r="I662" s="83"/>
      <c r="J662" s="83"/>
      <c r="K662" s="83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</row>
    <row r="663" spans="8:41" x14ac:dyDescent="0.25">
      <c r="H663" s="83"/>
      <c r="I663" s="83"/>
      <c r="J663" s="83"/>
      <c r="K663" s="83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</row>
    <row r="664" spans="8:41" x14ac:dyDescent="0.25">
      <c r="H664" s="83"/>
      <c r="I664" s="83"/>
      <c r="J664" s="83"/>
      <c r="K664" s="83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</row>
    <row r="665" spans="8:41" x14ac:dyDescent="0.25">
      <c r="H665" s="83"/>
      <c r="I665" s="83"/>
      <c r="J665" s="83"/>
      <c r="K665" s="83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</row>
    <row r="666" spans="8:41" x14ac:dyDescent="0.25">
      <c r="H666" s="83"/>
      <c r="I666" s="83"/>
      <c r="J666" s="83"/>
      <c r="K666" s="83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</row>
    <row r="667" spans="8:41" x14ac:dyDescent="0.25">
      <c r="H667" s="83"/>
      <c r="I667" s="83"/>
      <c r="J667" s="83"/>
      <c r="K667" s="83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</row>
    <row r="668" spans="8:41" x14ac:dyDescent="0.25">
      <c r="H668" s="83"/>
      <c r="I668" s="83"/>
      <c r="J668" s="83"/>
      <c r="K668" s="83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</row>
    <row r="669" spans="8:41" x14ac:dyDescent="0.25">
      <c r="H669" s="83"/>
      <c r="I669" s="83"/>
      <c r="J669" s="83"/>
      <c r="K669" s="83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</row>
    <row r="670" spans="8:41" x14ac:dyDescent="0.25">
      <c r="H670" s="83"/>
      <c r="I670" s="83"/>
      <c r="J670" s="83"/>
      <c r="K670" s="83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</row>
    <row r="671" spans="8:41" x14ac:dyDescent="0.25">
      <c r="H671" s="83"/>
      <c r="I671" s="83"/>
      <c r="J671" s="83"/>
      <c r="K671" s="83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</row>
    <row r="672" spans="8:41" x14ac:dyDescent="0.25">
      <c r="H672" s="83"/>
      <c r="I672" s="83"/>
      <c r="J672" s="83"/>
      <c r="K672" s="83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</row>
    <row r="673" spans="8:41" x14ac:dyDescent="0.25">
      <c r="H673" s="83"/>
      <c r="I673" s="83"/>
      <c r="J673" s="83"/>
      <c r="K673" s="83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</row>
    <row r="674" spans="8:41" x14ac:dyDescent="0.25">
      <c r="H674" s="83"/>
      <c r="I674" s="83"/>
      <c r="J674" s="83"/>
      <c r="K674" s="83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</row>
    <row r="675" spans="8:41" x14ac:dyDescent="0.25">
      <c r="H675" s="83"/>
      <c r="I675" s="83"/>
      <c r="J675" s="83"/>
      <c r="K675" s="83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</row>
    <row r="676" spans="8:41" x14ac:dyDescent="0.25">
      <c r="H676" s="83"/>
      <c r="I676" s="83"/>
      <c r="J676" s="83"/>
      <c r="K676" s="83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</row>
    <row r="677" spans="8:41" x14ac:dyDescent="0.25">
      <c r="H677" s="83"/>
      <c r="I677" s="83"/>
      <c r="J677" s="83"/>
      <c r="K677" s="83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</row>
    <row r="678" spans="8:41" x14ac:dyDescent="0.25">
      <c r="H678" s="83"/>
      <c r="I678" s="83"/>
      <c r="J678" s="83"/>
      <c r="K678" s="83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</row>
    <row r="679" spans="8:41" x14ac:dyDescent="0.25">
      <c r="H679" s="83"/>
      <c r="I679" s="83"/>
      <c r="J679" s="83"/>
      <c r="K679" s="83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</row>
    <row r="680" spans="8:41" x14ac:dyDescent="0.25">
      <c r="H680" s="83"/>
      <c r="I680" s="83"/>
      <c r="J680" s="83"/>
      <c r="K680" s="83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</row>
    <row r="681" spans="8:41" x14ac:dyDescent="0.25">
      <c r="H681" s="83"/>
      <c r="I681" s="83"/>
      <c r="J681" s="83"/>
      <c r="K681" s="83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</row>
    <row r="682" spans="8:41" x14ac:dyDescent="0.25">
      <c r="H682" s="83"/>
      <c r="I682" s="83"/>
      <c r="J682" s="83"/>
      <c r="K682" s="83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</row>
    <row r="683" spans="8:41" x14ac:dyDescent="0.25">
      <c r="H683" s="83"/>
      <c r="I683" s="83"/>
      <c r="J683" s="83"/>
      <c r="K683" s="83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</row>
    <row r="684" spans="8:41" x14ac:dyDescent="0.25">
      <c r="H684" s="83"/>
      <c r="I684" s="83"/>
      <c r="J684" s="83"/>
      <c r="K684" s="83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</row>
    <row r="685" spans="8:41" x14ac:dyDescent="0.25">
      <c r="H685" s="83"/>
      <c r="I685" s="83"/>
      <c r="J685" s="83"/>
      <c r="K685" s="83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</row>
    <row r="686" spans="8:41" x14ac:dyDescent="0.25">
      <c r="H686" s="83"/>
      <c r="I686" s="83"/>
      <c r="J686" s="83"/>
      <c r="K686" s="83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</row>
    <row r="687" spans="8:41" x14ac:dyDescent="0.25">
      <c r="H687" s="83"/>
      <c r="I687" s="83"/>
      <c r="J687" s="83"/>
      <c r="K687" s="83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</row>
    <row r="688" spans="8:41" x14ac:dyDescent="0.25">
      <c r="H688" s="83"/>
      <c r="I688" s="83"/>
      <c r="J688" s="83"/>
      <c r="K688" s="83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</row>
    <row r="689" spans="8:41" x14ac:dyDescent="0.25">
      <c r="H689" s="83"/>
      <c r="I689" s="83"/>
      <c r="J689" s="83"/>
      <c r="K689" s="83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</row>
    <row r="690" spans="8:41" x14ac:dyDescent="0.25">
      <c r="H690" s="83"/>
      <c r="I690" s="83"/>
      <c r="J690" s="83"/>
      <c r="K690" s="83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</row>
    <row r="691" spans="8:41" x14ac:dyDescent="0.25">
      <c r="H691" s="83"/>
      <c r="I691" s="83"/>
      <c r="J691" s="83"/>
      <c r="K691" s="83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</row>
    <row r="692" spans="8:41" x14ac:dyDescent="0.25">
      <c r="H692" s="83"/>
      <c r="I692" s="83"/>
      <c r="J692" s="83"/>
      <c r="K692" s="83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</row>
    <row r="693" spans="8:41" x14ac:dyDescent="0.25">
      <c r="H693" s="83"/>
      <c r="I693" s="83"/>
      <c r="J693" s="83"/>
      <c r="K693" s="83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</row>
    <row r="694" spans="8:41" x14ac:dyDescent="0.25">
      <c r="H694" s="83"/>
      <c r="I694" s="83"/>
      <c r="J694" s="83"/>
      <c r="K694" s="83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</row>
    <row r="695" spans="8:41" x14ac:dyDescent="0.25">
      <c r="H695" s="83"/>
      <c r="I695" s="83"/>
      <c r="J695" s="83"/>
      <c r="K695" s="83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</row>
    <row r="696" spans="8:41" x14ac:dyDescent="0.25">
      <c r="H696" s="83"/>
      <c r="I696" s="83"/>
      <c r="J696" s="83"/>
      <c r="K696" s="83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</row>
    <row r="697" spans="8:41" x14ac:dyDescent="0.25">
      <c r="H697" s="83"/>
      <c r="I697" s="83"/>
      <c r="J697" s="83"/>
      <c r="K697" s="83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</row>
    <row r="698" spans="8:41" x14ac:dyDescent="0.25">
      <c r="H698" s="83"/>
      <c r="I698" s="83"/>
      <c r="J698" s="83"/>
      <c r="K698" s="83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</row>
    <row r="699" spans="8:41" x14ac:dyDescent="0.25">
      <c r="H699" s="83"/>
      <c r="I699" s="83"/>
      <c r="J699" s="83"/>
      <c r="K699" s="83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</row>
    <row r="700" spans="8:41" x14ac:dyDescent="0.25">
      <c r="H700" s="83"/>
      <c r="I700" s="83"/>
      <c r="J700" s="83"/>
      <c r="K700" s="83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</row>
    <row r="701" spans="8:41" x14ac:dyDescent="0.25">
      <c r="H701" s="83"/>
      <c r="I701" s="83"/>
      <c r="J701" s="83"/>
      <c r="K701" s="83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</row>
    <row r="702" spans="8:41" x14ac:dyDescent="0.25">
      <c r="H702" s="83"/>
      <c r="I702" s="83"/>
      <c r="J702" s="83"/>
      <c r="K702" s="83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</row>
    <row r="703" spans="8:41" x14ac:dyDescent="0.25">
      <c r="H703" s="83"/>
      <c r="I703" s="83"/>
      <c r="J703" s="83"/>
      <c r="K703" s="83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</row>
    <row r="704" spans="8:41" x14ac:dyDescent="0.25">
      <c r="H704" s="83"/>
      <c r="I704" s="83"/>
      <c r="J704" s="83"/>
      <c r="K704" s="83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</row>
    <row r="705" spans="8:41" x14ac:dyDescent="0.25">
      <c r="H705" s="83"/>
      <c r="I705" s="83"/>
      <c r="J705" s="83"/>
      <c r="K705" s="83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</row>
    <row r="706" spans="8:41" x14ac:dyDescent="0.25">
      <c r="H706" s="83"/>
      <c r="I706" s="83"/>
      <c r="J706" s="83"/>
      <c r="K706" s="83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</row>
    <row r="707" spans="8:41" x14ac:dyDescent="0.25">
      <c r="H707" s="83"/>
      <c r="I707" s="83"/>
      <c r="J707" s="83"/>
      <c r="K707" s="83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</row>
    <row r="708" spans="8:41" x14ac:dyDescent="0.25">
      <c r="H708" s="83"/>
      <c r="I708" s="83"/>
      <c r="J708" s="83"/>
      <c r="K708" s="83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</row>
    <row r="709" spans="8:41" x14ac:dyDescent="0.25">
      <c r="H709" s="83"/>
      <c r="I709" s="83"/>
      <c r="J709" s="83"/>
      <c r="K709" s="83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</row>
    <row r="710" spans="8:41" x14ac:dyDescent="0.25">
      <c r="H710" s="83"/>
      <c r="I710" s="83"/>
      <c r="J710" s="83"/>
      <c r="K710" s="83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</row>
    <row r="711" spans="8:41" x14ac:dyDescent="0.25">
      <c r="H711" s="83"/>
      <c r="I711" s="83"/>
      <c r="J711" s="83"/>
      <c r="K711" s="83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</row>
    <row r="712" spans="8:41" x14ac:dyDescent="0.25">
      <c r="H712" s="83"/>
      <c r="I712" s="83"/>
      <c r="J712" s="83"/>
      <c r="K712" s="83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</row>
    <row r="713" spans="8:41" x14ac:dyDescent="0.25">
      <c r="H713" s="83"/>
      <c r="I713" s="83"/>
      <c r="J713" s="83"/>
      <c r="K713" s="83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</row>
    <row r="714" spans="8:41" x14ac:dyDescent="0.25">
      <c r="H714" s="83"/>
      <c r="I714" s="83"/>
      <c r="J714" s="83"/>
      <c r="K714" s="83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</row>
    <row r="715" spans="8:41" x14ac:dyDescent="0.25">
      <c r="H715" s="83"/>
      <c r="I715" s="83"/>
      <c r="J715" s="83"/>
      <c r="K715" s="83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</row>
    <row r="716" spans="8:41" x14ac:dyDescent="0.25">
      <c r="H716" s="83"/>
      <c r="I716" s="83"/>
      <c r="J716" s="83"/>
      <c r="K716" s="83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</row>
    <row r="717" spans="8:41" x14ac:dyDescent="0.25">
      <c r="H717" s="83"/>
      <c r="I717" s="83"/>
      <c r="J717" s="83"/>
      <c r="K717" s="83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</row>
    <row r="718" spans="8:41" x14ac:dyDescent="0.25">
      <c r="H718" s="83"/>
      <c r="I718" s="83"/>
      <c r="J718" s="83"/>
      <c r="K718" s="83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</row>
    <row r="719" spans="8:41" x14ac:dyDescent="0.25">
      <c r="H719" s="83"/>
      <c r="I719" s="83"/>
      <c r="J719" s="83"/>
      <c r="K719" s="83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</row>
    <row r="720" spans="8:41" x14ac:dyDescent="0.25">
      <c r="H720" s="83"/>
      <c r="I720" s="83"/>
      <c r="J720" s="83"/>
      <c r="K720" s="83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</row>
    <row r="721" spans="8:41" x14ac:dyDescent="0.25">
      <c r="H721" s="83"/>
      <c r="I721" s="83"/>
      <c r="J721" s="83"/>
      <c r="K721" s="83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</row>
    <row r="722" spans="8:41" x14ac:dyDescent="0.25">
      <c r="H722" s="83"/>
      <c r="I722" s="83"/>
      <c r="J722" s="83"/>
      <c r="K722" s="83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</row>
    <row r="723" spans="8:41" x14ac:dyDescent="0.25">
      <c r="H723" s="83"/>
      <c r="I723" s="83"/>
      <c r="J723" s="83"/>
      <c r="K723" s="83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</row>
    <row r="724" spans="8:41" x14ac:dyDescent="0.25">
      <c r="H724" s="83"/>
      <c r="I724" s="83"/>
      <c r="J724" s="83"/>
      <c r="K724" s="83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</row>
    <row r="725" spans="8:41" x14ac:dyDescent="0.25">
      <c r="H725" s="83"/>
      <c r="I725" s="83"/>
      <c r="J725" s="83"/>
      <c r="K725" s="83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</row>
    <row r="726" spans="8:41" x14ac:dyDescent="0.25">
      <c r="H726" s="83"/>
      <c r="I726" s="83"/>
      <c r="J726" s="83"/>
      <c r="K726" s="83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</row>
    <row r="727" spans="8:41" x14ac:dyDescent="0.25">
      <c r="H727" s="83"/>
      <c r="I727" s="83"/>
      <c r="J727" s="83"/>
      <c r="K727" s="83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</row>
    <row r="728" spans="8:41" x14ac:dyDescent="0.25">
      <c r="H728" s="83"/>
      <c r="I728" s="83"/>
      <c r="J728" s="83"/>
      <c r="K728" s="83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</row>
    <row r="729" spans="8:41" x14ac:dyDescent="0.25">
      <c r="H729" s="83"/>
      <c r="I729" s="83"/>
      <c r="J729" s="83"/>
      <c r="K729" s="83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</row>
    <row r="730" spans="8:41" x14ac:dyDescent="0.25">
      <c r="H730" s="83"/>
      <c r="I730" s="83"/>
      <c r="J730" s="83"/>
      <c r="K730" s="83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</row>
    <row r="731" spans="8:41" x14ac:dyDescent="0.25">
      <c r="H731" s="83"/>
      <c r="I731" s="83"/>
      <c r="J731" s="83"/>
      <c r="K731" s="83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</row>
    <row r="732" spans="8:41" x14ac:dyDescent="0.25">
      <c r="H732" s="83"/>
      <c r="I732" s="83"/>
      <c r="J732" s="83"/>
      <c r="K732" s="83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</row>
    <row r="733" spans="8:41" x14ac:dyDescent="0.25">
      <c r="H733" s="83"/>
      <c r="I733" s="83"/>
      <c r="J733" s="83"/>
      <c r="K733" s="83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</row>
    <row r="734" spans="8:41" x14ac:dyDescent="0.25">
      <c r="H734" s="83"/>
      <c r="I734" s="83"/>
      <c r="J734" s="83"/>
      <c r="K734" s="83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</row>
    <row r="735" spans="8:41" x14ac:dyDescent="0.25">
      <c r="H735" s="83"/>
      <c r="I735" s="83"/>
      <c r="J735" s="83"/>
      <c r="K735" s="83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</row>
    <row r="736" spans="8:41" x14ac:dyDescent="0.25">
      <c r="H736" s="83"/>
      <c r="I736" s="83"/>
      <c r="J736" s="83"/>
      <c r="K736" s="83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</row>
    <row r="737" spans="8:41" x14ac:dyDescent="0.25">
      <c r="H737" s="83"/>
      <c r="I737" s="83"/>
      <c r="J737" s="83"/>
      <c r="K737" s="83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</row>
    <row r="738" spans="8:41" x14ac:dyDescent="0.25">
      <c r="H738" s="83"/>
      <c r="I738" s="83"/>
      <c r="J738" s="83"/>
      <c r="K738" s="83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</row>
    <row r="739" spans="8:41" x14ac:dyDescent="0.25">
      <c r="H739" s="83"/>
      <c r="I739" s="83"/>
      <c r="J739" s="83"/>
      <c r="K739" s="83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</row>
    <row r="740" spans="8:41" x14ac:dyDescent="0.25">
      <c r="H740" s="83"/>
      <c r="I740" s="83"/>
      <c r="J740" s="83"/>
      <c r="K740" s="83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</row>
    <row r="741" spans="8:41" x14ac:dyDescent="0.25">
      <c r="H741" s="83"/>
      <c r="I741" s="83"/>
      <c r="J741" s="83"/>
      <c r="K741" s="83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</row>
    <row r="742" spans="8:41" x14ac:dyDescent="0.25">
      <c r="H742" s="83"/>
      <c r="I742" s="83"/>
      <c r="J742" s="83"/>
      <c r="K742" s="83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</row>
    <row r="743" spans="8:41" x14ac:dyDescent="0.25">
      <c r="H743" s="83"/>
      <c r="I743" s="83"/>
      <c r="J743" s="83"/>
      <c r="K743" s="83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</row>
    <row r="744" spans="8:41" x14ac:dyDescent="0.25">
      <c r="H744" s="83"/>
      <c r="I744" s="83"/>
      <c r="J744" s="83"/>
      <c r="K744" s="83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</row>
    <row r="745" spans="8:41" x14ac:dyDescent="0.25">
      <c r="H745" s="83"/>
      <c r="I745" s="83"/>
      <c r="J745" s="83"/>
      <c r="K745" s="83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</row>
    <row r="746" spans="8:41" x14ac:dyDescent="0.25">
      <c r="H746" s="83"/>
      <c r="I746" s="83"/>
      <c r="J746" s="83"/>
      <c r="K746" s="83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</row>
    <row r="747" spans="8:41" x14ac:dyDescent="0.25">
      <c r="H747" s="83"/>
      <c r="I747" s="83"/>
      <c r="J747" s="83"/>
      <c r="K747" s="83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</row>
    <row r="748" spans="8:41" x14ac:dyDescent="0.25">
      <c r="H748" s="83"/>
      <c r="I748" s="83"/>
      <c r="J748" s="83"/>
      <c r="K748" s="83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</row>
    <row r="749" spans="8:41" x14ac:dyDescent="0.25">
      <c r="H749" s="83"/>
      <c r="I749" s="83"/>
      <c r="J749" s="83"/>
      <c r="K749" s="83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</row>
    <row r="750" spans="8:41" x14ac:dyDescent="0.25">
      <c r="H750" s="83"/>
      <c r="I750" s="83"/>
      <c r="J750" s="83"/>
      <c r="K750" s="83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</row>
    <row r="751" spans="8:41" x14ac:dyDescent="0.25">
      <c r="H751" s="83"/>
      <c r="I751" s="83"/>
      <c r="J751" s="83"/>
      <c r="K751" s="83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</row>
    <row r="752" spans="8:41" x14ac:dyDescent="0.25">
      <c r="H752" s="83"/>
      <c r="I752" s="83"/>
      <c r="J752" s="83"/>
      <c r="K752" s="83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</row>
    <row r="753" spans="8:41" x14ac:dyDescent="0.25">
      <c r="H753" s="83"/>
      <c r="I753" s="83"/>
      <c r="J753" s="83"/>
      <c r="K753" s="83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</row>
    <row r="754" spans="8:41" x14ac:dyDescent="0.25">
      <c r="H754" s="83"/>
      <c r="I754" s="83"/>
      <c r="J754" s="83"/>
      <c r="K754" s="83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</row>
    <row r="755" spans="8:41" x14ac:dyDescent="0.25">
      <c r="H755" s="83"/>
      <c r="I755" s="83"/>
      <c r="J755" s="83"/>
      <c r="K755" s="83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</row>
    <row r="756" spans="8:41" x14ac:dyDescent="0.25">
      <c r="H756" s="83"/>
      <c r="I756" s="83"/>
      <c r="J756" s="83"/>
      <c r="K756" s="83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</row>
    <row r="757" spans="8:41" x14ac:dyDescent="0.25">
      <c r="H757" s="83"/>
      <c r="I757" s="83"/>
      <c r="J757" s="83"/>
      <c r="K757" s="83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</row>
    <row r="758" spans="8:41" x14ac:dyDescent="0.25">
      <c r="H758" s="83"/>
      <c r="I758" s="83"/>
      <c r="J758" s="83"/>
      <c r="K758" s="83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</row>
    <row r="759" spans="8:41" x14ac:dyDescent="0.25">
      <c r="H759" s="83"/>
      <c r="I759" s="83"/>
      <c r="J759" s="83"/>
      <c r="K759" s="83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</row>
    <row r="760" spans="8:41" x14ac:dyDescent="0.25">
      <c r="H760" s="83"/>
      <c r="I760" s="83"/>
      <c r="J760" s="83"/>
      <c r="K760" s="83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</row>
    <row r="761" spans="8:41" x14ac:dyDescent="0.25">
      <c r="H761" s="83"/>
      <c r="I761" s="83"/>
      <c r="J761" s="83"/>
      <c r="K761" s="83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</row>
    <row r="762" spans="8:41" x14ac:dyDescent="0.25">
      <c r="H762" s="83"/>
      <c r="I762" s="83"/>
      <c r="J762" s="83"/>
      <c r="K762" s="83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</row>
    <row r="763" spans="8:41" x14ac:dyDescent="0.25">
      <c r="H763" s="83"/>
      <c r="I763" s="83"/>
      <c r="J763" s="83"/>
      <c r="K763" s="83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</row>
    <row r="764" spans="8:41" x14ac:dyDescent="0.25">
      <c r="H764" s="83"/>
      <c r="I764" s="83"/>
      <c r="J764" s="83"/>
      <c r="K764" s="83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</row>
    <row r="765" spans="8:41" x14ac:dyDescent="0.25">
      <c r="H765" s="83"/>
      <c r="I765" s="83"/>
      <c r="J765" s="83"/>
      <c r="K765" s="83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</row>
    <row r="766" spans="8:41" x14ac:dyDescent="0.25">
      <c r="H766" s="83"/>
      <c r="I766" s="83"/>
      <c r="J766" s="83"/>
      <c r="K766" s="83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</row>
    <row r="767" spans="8:41" x14ac:dyDescent="0.25">
      <c r="H767" s="83"/>
      <c r="I767" s="83"/>
      <c r="J767" s="83"/>
      <c r="K767" s="83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</row>
    <row r="768" spans="8:41" x14ac:dyDescent="0.25">
      <c r="H768" s="83"/>
      <c r="I768" s="83"/>
      <c r="J768" s="83"/>
      <c r="K768" s="83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</row>
    <row r="769" spans="8:41" x14ac:dyDescent="0.25">
      <c r="H769" s="83"/>
      <c r="I769" s="83"/>
      <c r="J769" s="83"/>
      <c r="K769" s="83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</row>
    <row r="770" spans="8:41" x14ac:dyDescent="0.25">
      <c r="H770" s="83"/>
      <c r="I770" s="83"/>
      <c r="J770" s="83"/>
      <c r="K770" s="83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</row>
    <row r="771" spans="8:41" x14ac:dyDescent="0.25">
      <c r="H771" s="83"/>
      <c r="I771" s="83"/>
      <c r="J771" s="83"/>
      <c r="K771" s="83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</row>
    <row r="772" spans="8:41" x14ac:dyDescent="0.25">
      <c r="H772" s="83"/>
      <c r="I772" s="83"/>
      <c r="J772" s="83"/>
      <c r="K772" s="83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</row>
    <row r="773" spans="8:41" x14ac:dyDescent="0.25">
      <c r="H773" s="83"/>
      <c r="I773" s="83"/>
      <c r="J773" s="83"/>
      <c r="K773" s="83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</row>
    <row r="774" spans="8:41" x14ac:dyDescent="0.25">
      <c r="H774" s="83"/>
      <c r="I774" s="83"/>
      <c r="J774" s="83"/>
      <c r="K774" s="83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</row>
    <row r="775" spans="8:41" x14ac:dyDescent="0.25">
      <c r="H775" s="83"/>
      <c r="I775" s="83"/>
      <c r="J775" s="83"/>
      <c r="K775" s="83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</row>
    <row r="776" spans="8:41" x14ac:dyDescent="0.25">
      <c r="H776" s="83"/>
      <c r="I776" s="83"/>
      <c r="J776" s="83"/>
      <c r="K776" s="83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</row>
    <row r="777" spans="8:41" x14ac:dyDescent="0.25">
      <c r="H777" s="83"/>
      <c r="I777" s="83"/>
      <c r="J777" s="83"/>
      <c r="K777" s="83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</row>
    <row r="778" spans="8:41" x14ac:dyDescent="0.25">
      <c r="H778" s="83"/>
      <c r="I778" s="83"/>
      <c r="J778" s="83"/>
      <c r="K778" s="83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</row>
    <row r="779" spans="8:41" x14ac:dyDescent="0.25">
      <c r="H779" s="83"/>
      <c r="I779" s="83"/>
      <c r="J779" s="83"/>
      <c r="K779" s="83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</row>
    <row r="780" spans="8:41" x14ac:dyDescent="0.25">
      <c r="H780" s="83"/>
      <c r="I780" s="83"/>
      <c r="J780" s="83"/>
      <c r="K780" s="83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</row>
    <row r="781" spans="8:41" x14ac:dyDescent="0.25">
      <c r="H781" s="83"/>
      <c r="I781" s="83"/>
      <c r="J781" s="83"/>
      <c r="K781" s="83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</row>
    <row r="782" spans="8:41" x14ac:dyDescent="0.25">
      <c r="H782" s="83"/>
      <c r="I782" s="83"/>
      <c r="J782" s="83"/>
      <c r="K782" s="83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</row>
    <row r="783" spans="8:41" x14ac:dyDescent="0.25">
      <c r="H783" s="83"/>
      <c r="I783" s="83"/>
      <c r="J783" s="83"/>
      <c r="K783" s="83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</row>
    <row r="784" spans="8:41" x14ac:dyDescent="0.25">
      <c r="H784" s="83"/>
      <c r="I784" s="83"/>
      <c r="J784" s="83"/>
      <c r="K784" s="83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</row>
    <row r="785" spans="8:41" x14ac:dyDescent="0.25">
      <c r="H785" s="83"/>
      <c r="I785" s="83"/>
      <c r="J785" s="83"/>
      <c r="K785" s="83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</row>
    <row r="786" spans="8:41" x14ac:dyDescent="0.25">
      <c r="H786" s="83"/>
      <c r="I786" s="83"/>
      <c r="J786" s="83"/>
      <c r="K786" s="83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</row>
    <row r="787" spans="8:41" x14ac:dyDescent="0.25">
      <c r="H787" s="83"/>
      <c r="I787" s="83"/>
      <c r="J787" s="83"/>
      <c r="K787" s="83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</row>
    <row r="788" spans="8:41" x14ac:dyDescent="0.25">
      <c r="H788" s="83"/>
      <c r="I788" s="83"/>
      <c r="J788" s="83"/>
      <c r="K788" s="83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</row>
    <row r="789" spans="8:41" x14ac:dyDescent="0.25">
      <c r="H789" s="83"/>
      <c r="I789" s="83"/>
      <c r="J789" s="83"/>
      <c r="K789" s="83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</row>
    <row r="790" spans="8:41" x14ac:dyDescent="0.25">
      <c r="H790" s="83"/>
      <c r="I790" s="83"/>
      <c r="J790" s="83"/>
      <c r="K790" s="83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</row>
    <row r="791" spans="8:41" x14ac:dyDescent="0.25">
      <c r="H791" s="83"/>
      <c r="I791" s="83"/>
      <c r="J791" s="83"/>
      <c r="K791" s="83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</row>
    <row r="792" spans="8:41" x14ac:dyDescent="0.25">
      <c r="H792" s="83"/>
      <c r="I792" s="83"/>
      <c r="J792" s="83"/>
      <c r="K792" s="83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</row>
    <row r="793" spans="8:41" x14ac:dyDescent="0.25">
      <c r="H793" s="83"/>
      <c r="I793" s="83"/>
      <c r="J793" s="83"/>
      <c r="K793" s="83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</row>
    <row r="794" spans="8:41" x14ac:dyDescent="0.25">
      <c r="H794" s="83"/>
      <c r="I794" s="83"/>
      <c r="J794" s="83"/>
      <c r="K794" s="83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</row>
    <row r="795" spans="8:41" x14ac:dyDescent="0.25">
      <c r="H795" s="83"/>
      <c r="I795" s="83"/>
      <c r="J795" s="83"/>
      <c r="K795" s="83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</row>
    <row r="796" spans="8:41" x14ac:dyDescent="0.25">
      <c r="H796" s="83"/>
      <c r="I796" s="83"/>
      <c r="J796" s="83"/>
      <c r="K796" s="83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</row>
    <row r="797" spans="8:41" x14ac:dyDescent="0.25">
      <c r="H797" s="83"/>
      <c r="I797" s="83"/>
      <c r="J797" s="83"/>
      <c r="K797" s="83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</row>
    <row r="798" spans="8:41" x14ac:dyDescent="0.25">
      <c r="H798" s="83"/>
      <c r="I798" s="83"/>
      <c r="J798" s="83"/>
      <c r="K798" s="83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</row>
    <row r="799" spans="8:41" x14ac:dyDescent="0.25">
      <c r="H799" s="83"/>
      <c r="I799" s="83"/>
      <c r="J799" s="83"/>
      <c r="K799" s="83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</row>
    <row r="800" spans="8:41" x14ac:dyDescent="0.25">
      <c r="H800" s="83"/>
      <c r="I800" s="83"/>
      <c r="J800" s="83"/>
      <c r="K800" s="83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</row>
    <row r="801" spans="8:41" x14ac:dyDescent="0.25">
      <c r="H801" s="83"/>
      <c r="I801" s="83"/>
      <c r="J801" s="83"/>
      <c r="K801" s="83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</row>
    <row r="802" spans="8:41" x14ac:dyDescent="0.25">
      <c r="H802" s="83"/>
      <c r="I802" s="83"/>
      <c r="J802" s="83"/>
      <c r="K802" s="83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</row>
    <row r="803" spans="8:41" x14ac:dyDescent="0.25">
      <c r="H803" s="83"/>
      <c r="I803" s="83"/>
      <c r="J803" s="83"/>
      <c r="K803" s="83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</row>
    <row r="804" spans="8:41" x14ac:dyDescent="0.25">
      <c r="H804" s="83"/>
      <c r="I804" s="83"/>
      <c r="J804" s="83"/>
      <c r="K804" s="83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</row>
    <row r="805" spans="8:41" x14ac:dyDescent="0.25">
      <c r="H805" s="83"/>
      <c r="I805" s="83"/>
      <c r="J805" s="83"/>
      <c r="K805" s="83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</row>
    <row r="806" spans="8:41" x14ac:dyDescent="0.25">
      <c r="H806" s="83"/>
      <c r="I806" s="83"/>
      <c r="J806" s="83"/>
      <c r="K806" s="83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</row>
    <row r="807" spans="8:41" x14ac:dyDescent="0.25">
      <c r="H807" s="83"/>
      <c r="I807" s="83"/>
      <c r="J807" s="83"/>
      <c r="K807" s="83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</row>
    <row r="808" spans="8:41" x14ac:dyDescent="0.25">
      <c r="H808" s="83"/>
      <c r="I808" s="83"/>
      <c r="J808" s="83"/>
      <c r="K808" s="83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</row>
    <row r="809" spans="8:41" x14ac:dyDescent="0.25">
      <c r="H809" s="83"/>
      <c r="I809" s="83"/>
      <c r="J809" s="83"/>
      <c r="K809" s="83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</row>
    <row r="810" spans="8:41" x14ac:dyDescent="0.25">
      <c r="H810" s="83"/>
      <c r="I810" s="83"/>
      <c r="J810" s="83"/>
      <c r="K810" s="83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</row>
    <row r="811" spans="8:41" x14ac:dyDescent="0.25">
      <c r="H811" s="83"/>
      <c r="I811" s="83"/>
      <c r="J811" s="83"/>
      <c r="K811" s="83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</row>
    <row r="812" spans="8:41" x14ac:dyDescent="0.25">
      <c r="H812" s="83"/>
      <c r="I812" s="83"/>
      <c r="J812" s="83"/>
      <c r="K812" s="83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</row>
    <row r="813" spans="8:41" x14ac:dyDescent="0.25">
      <c r="H813" s="83"/>
      <c r="I813" s="83"/>
      <c r="J813" s="83"/>
      <c r="K813" s="83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</row>
    <row r="814" spans="8:41" x14ac:dyDescent="0.25">
      <c r="H814" s="83"/>
      <c r="I814" s="83"/>
      <c r="J814" s="83"/>
      <c r="K814" s="83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</row>
    <row r="815" spans="8:41" x14ac:dyDescent="0.25">
      <c r="H815" s="83"/>
      <c r="I815" s="83"/>
      <c r="J815" s="83"/>
      <c r="K815" s="83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</row>
    <row r="816" spans="8:41" x14ac:dyDescent="0.25">
      <c r="H816" s="83"/>
      <c r="I816" s="83"/>
      <c r="J816" s="83"/>
      <c r="K816" s="83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</row>
    <row r="817" spans="8:41" x14ac:dyDescent="0.25">
      <c r="H817" s="83"/>
      <c r="I817" s="83"/>
      <c r="J817" s="83"/>
      <c r="K817" s="83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</row>
    <row r="818" spans="8:41" x14ac:dyDescent="0.25">
      <c r="H818" s="83"/>
      <c r="I818" s="83"/>
      <c r="J818" s="83"/>
      <c r="K818" s="83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</row>
    <row r="819" spans="8:41" x14ac:dyDescent="0.25">
      <c r="H819" s="83"/>
      <c r="I819" s="83"/>
      <c r="J819" s="83"/>
      <c r="K819" s="83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</row>
    <row r="820" spans="8:41" x14ac:dyDescent="0.25">
      <c r="H820" s="83"/>
      <c r="I820" s="83"/>
      <c r="J820" s="83"/>
      <c r="K820" s="83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</row>
    <row r="821" spans="8:41" x14ac:dyDescent="0.25">
      <c r="H821" s="83"/>
      <c r="I821" s="83"/>
      <c r="J821" s="83"/>
      <c r="K821" s="83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</row>
    <row r="822" spans="8:41" x14ac:dyDescent="0.25">
      <c r="H822" s="83"/>
      <c r="I822" s="83"/>
      <c r="J822" s="83"/>
      <c r="K822" s="83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</row>
    <row r="823" spans="8:41" x14ac:dyDescent="0.25">
      <c r="H823" s="83"/>
      <c r="I823" s="83"/>
      <c r="J823" s="83"/>
      <c r="K823" s="83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</row>
    <row r="824" spans="8:41" x14ac:dyDescent="0.25">
      <c r="H824" s="83"/>
      <c r="I824" s="83"/>
      <c r="J824" s="83"/>
      <c r="K824" s="83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</row>
    <row r="825" spans="8:41" x14ac:dyDescent="0.25">
      <c r="H825" s="83"/>
      <c r="I825" s="83"/>
      <c r="J825" s="83"/>
      <c r="K825" s="83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</row>
    <row r="826" spans="8:41" x14ac:dyDescent="0.25">
      <c r="H826" s="83"/>
      <c r="I826" s="83"/>
      <c r="J826" s="83"/>
      <c r="K826" s="83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</row>
    <row r="827" spans="8:41" x14ac:dyDescent="0.25">
      <c r="H827" s="83"/>
      <c r="I827" s="83"/>
      <c r="J827" s="83"/>
      <c r="K827" s="83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</row>
    <row r="828" spans="8:41" x14ac:dyDescent="0.25">
      <c r="H828" s="83"/>
      <c r="I828" s="83"/>
      <c r="J828" s="83"/>
      <c r="K828" s="83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</row>
    <row r="829" spans="8:41" x14ac:dyDescent="0.25">
      <c r="H829" s="83"/>
      <c r="I829" s="83"/>
      <c r="J829" s="83"/>
      <c r="K829" s="83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</row>
    <row r="830" spans="8:41" x14ac:dyDescent="0.25">
      <c r="H830" s="83"/>
      <c r="I830" s="83"/>
      <c r="J830" s="83"/>
      <c r="K830" s="83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</row>
    <row r="831" spans="8:41" x14ac:dyDescent="0.25">
      <c r="H831" s="83"/>
      <c r="I831" s="83"/>
      <c r="J831" s="83"/>
      <c r="K831" s="83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</row>
    <row r="832" spans="8:41" x14ac:dyDescent="0.25">
      <c r="H832" s="83"/>
      <c r="I832" s="83"/>
      <c r="J832" s="83"/>
      <c r="K832" s="83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</row>
    <row r="833" spans="8:41" x14ac:dyDescent="0.25">
      <c r="H833" s="83"/>
      <c r="I833" s="83"/>
      <c r="J833" s="83"/>
      <c r="K833" s="83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</row>
    <row r="834" spans="8:41" x14ac:dyDescent="0.25">
      <c r="H834" s="83"/>
      <c r="I834" s="83"/>
      <c r="J834" s="83"/>
      <c r="K834" s="83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</row>
    <row r="835" spans="8:41" x14ac:dyDescent="0.25">
      <c r="H835" s="83"/>
      <c r="I835" s="83"/>
      <c r="J835" s="83"/>
      <c r="K835" s="83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</row>
    <row r="836" spans="8:41" x14ac:dyDescent="0.25">
      <c r="H836" s="83"/>
      <c r="I836" s="83"/>
      <c r="J836" s="83"/>
      <c r="K836" s="83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</row>
    <row r="837" spans="8:41" x14ac:dyDescent="0.25">
      <c r="H837" s="83"/>
      <c r="I837" s="83"/>
      <c r="J837" s="83"/>
      <c r="K837" s="83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</row>
    <row r="838" spans="8:41" x14ac:dyDescent="0.25">
      <c r="H838" s="83"/>
      <c r="I838" s="83"/>
      <c r="J838" s="83"/>
      <c r="K838" s="83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</row>
    <row r="839" spans="8:41" x14ac:dyDescent="0.25">
      <c r="H839" s="83"/>
      <c r="I839" s="83"/>
      <c r="J839" s="83"/>
      <c r="K839" s="83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</row>
    <row r="840" spans="8:41" x14ac:dyDescent="0.25">
      <c r="H840" s="83"/>
      <c r="I840" s="83"/>
      <c r="J840" s="83"/>
      <c r="K840" s="83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</row>
    <row r="841" spans="8:41" x14ac:dyDescent="0.25">
      <c r="H841" s="83"/>
      <c r="I841" s="83"/>
      <c r="J841" s="83"/>
      <c r="K841" s="83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</row>
    <row r="842" spans="8:41" x14ac:dyDescent="0.25">
      <c r="H842" s="83"/>
      <c r="I842" s="83"/>
      <c r="J842" s="83"/>
      <c r="K842" s="83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</row>
    <row r="843" spans="8:41" x14ac:dyDescent="0.25">
      <c r="H843" s="83"/>
      <c r="I843" s="83"/>
      <c r="J843" s="83"/>
      <c r="K843" s="83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</row>
    <row r="844" spans="8:41" x14ac:dyDescent="0.25">
      <c r="H844" s="83"/>
      <c r="I844" s="83"/>
      <c r="J844" s="83"/>
      <c r="K844" s="83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</row>
    <row r="845" spans="8:41" x14ac:dyDescent="0.25">
      <c r="H845" s="83"/>
      <c r="I845" s="83"/>
      <c r="J845" s="83"/>
      <c r="K845" s="83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</row>
    <row r="846" spans="8:41" x14ac:dyDescent="0.25">
      <c r="H846" s="83"/>
      <c r="I846" s="83"/>
      <c r="J846" s="83"/>
      <c r="K846" s="83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</row>
    <row r="847" spans="8:41" x14ac:dyDescent="0.25">
      <c r="H847" s="83"/>
      <c r="I847" s="83"/>
      <c r="J847" s="83"/>
      <c r="K847" s="83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</row>
    <row r="848" spans="8:41" x14ac:dyDescent="0.25">
      <c r="H848" s="83"/>
      <c r="I848" s="83"/>
      <c r="J848" s="83"/>
      <c r="K848" s="83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</row>
    <row r="849" spans="8:41" x14ac:dyDescent="0.25">
      <c r="H849" s="83"/>
      <c r="I849" s="83"/>
      <c r="J849" s="83"/>
      <c r="K849" s="83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</row>
    <row r="850" spans="8:41" x14ac:dyDescent="0.25">
      <c r="H850" s="83"/>
      <c r="I850" s="83"/>
      <c r="J850" s="83"/>
      <c r="K850" s="83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</row>
    <row r="851" spans="8:41" x14ac:dyDescent="0.25">
      <c r="H851" s="83"/>
      <c r="I851" s="83"/>
      <c r="J851" s="83"/>
      <c r="K851" s="83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</row>
    <row r="852" spans="8:41" x14ac:dyDescent="0.25">
      <c r="H852" s="83"/>
      <c r="I852" s="83"/>
      <c r="J852" s="83"/>
      <c r="K852" s="83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</row>
    <row r="853" spans="8:41" x14ac:dyDescent="0.25">
      <c r="H853" s="83"/>
      <c r="I853" s="83"/>
      <c r="J853" s="83"/>
      <c r="K853" s="83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</row>
    <row r="854" spans="8:41" x14ac:dyDescent="0.25">
      <c r="H854" s="83"/>
      <c r="I854" s="83"/>
      <c r="J854" s="83"/>
      <c r="K854" s="83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</row>
    <row r="855" spans="8:41" x14ac:dyDescent="0.25">
      <c r="H855" s="83"/>
      <c r="I855" s="83"/>
      <c r="J855" s="83"/>
      <c r="K855" s="83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</row>
    <row r="856" spans="8:41" x14ac:dyDescent="0.25">
      <c r="H856" s="83"/>
      <c r="I856" s="83"/>
      <c r="J856" s="83"/>
      <c r="K856" s="83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</row>
    <row r="857" spans="8:41" x14ac:dyDescent="0.25">
      <c r="H857" s="83"/>
      <c r="I857" s="83"/>
      <c r="J857" s="83"/>
      <c r="K857" s="83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</row>
    <row r="858" spans="8:41" x14ac:dyDescent="0.25">
      <c r="H858" s="83"/>
      <c r="I858" s="83"/>
      <c r="J858" s="83"/>
      <c r="K858" s="83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</row>
    <row r="859" spans="8:41" x14ac:dyDescent="0.25">
      <c r="H859" s="83"/>
      <c r="I859" s="83"/>
      <c r="J859" s="83"/>
      <c r="K859" s="83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</row>
    <row r="860" spans="8:41" x14ac:dyDescent="0.25">
      <c r="H860" s="83"/>
      <c r="I860" s="83"/>
      <c r="J860" s="83"/>
      <c r="K860" s="83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</row>
    <row r="861" spans="8:41" x14ac:dyDescent="0.25">
      <c r="H861" s="83"/>
      <c r="I861" s="83"/>
      <c r="J861" s="83"/>
      <c r="K861" s="83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</row>
    <row r="862" spans="8:41" x14ac:dyDescent="0.25">
      <c r="H862" s="83"/>
      <c r="I862" s="83"/>
      <c r="J862" s="83"/>
      <c r="K862" s="83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</row>
    <row r="863" spans="8:41" x14ac:dyDescent="0.25">
      <c r="H863" s="83"/>
      <c r="I863" s="83"/>
      <c r="J863" s="83"/>
      <c r="K863" s="83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</row>
    <row r="864" spans="8:41" x14ac:dyDescent="0.25">
      <c r="H864" s="83"/>
      <c r="I864" s="83"/>
      <c r="J864" s="83"/>
      <c r="K864" s="83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</row>
    <row r="865" spans="8:41" x14ac:dyDescent="0.25">
      <c r="H865" s="83"/>
      <c r="I865" s="83"/>
      <c r="J865" s="83"/>
      <c r="K865" s="83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</row>
    <row r="866" spans="8:41" x14ac:dyDescent="0.25">
      <c r="H866" s="83"/>
      <c r="I866" s="83"/>
      <c r="J866" s="83"/>
      <c r="K866" s="83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</row>
    <row r="867" spans="8:41" x14ac:dyDescent="0.25">
      <c r="H867" s="83"/>
      <c r="I867" s="83"/>
      <c r="J867" s="83"/>
      <c r="K867" s="83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</row>
    <row r="868" spans="8:41" x14ac:dyDescent="0.25">
      <c r="H868" s="83"/>
      <c r="I868" s="83"/>
      <c r="J868" s="83"/>
      <c r="K868" s="83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</row>
    <row r="869" spans="8:41" x14ac:dyDescent="0.25">
      <c r="H869" s="83"/>
      <c r="I869" s="83"/>
      <c r="J869" s="83"/>
      <c r="K869" s="83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</row>
    <row r="870" spans="8:41" x14ac:dyDescent="0.25">
      <c r="H870" s="83"/>
      <c r="I870" s="83"/>
      <c r="J870" s="83"/>
      <c r="K870" s="83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</row>
    <row r="871" spans="8:41" x14ac:dyDescent="0.25">
      <c r="H871" s="83"/>
      <c r="I871" s="83"/>
      <c r="J871" s="83"/>
      <c r="K871" s="83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</row>
    <row r="872" spans="8:41" x14ac:dyDescent="0.25">
      <c r="H872" s="83"/>
      <c r="I872" s="83"/>
      <c r="J872" s="83"/>
      <c r="K872" s="83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</row>
    <row r="873" spans="8:41" x14ac:dyDescent="0.25">
      <c r="H873" s="83"/>
      <c r="I873" s="83"/>
      <c r="J873" s="83"/>
      <c r="K873" s="83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</row>
    <row r="874" spans="8:41" x14ac:dyDescent="0.25">
      <c r="H874" s="83"/>
      <c r="I874" s="83"/>
      <c r="J874" s="83"/>
      <c r="K874" s="83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</row>
    <row r="875" spans="8:41" x14ac:dyDescent="0.25">
      <c r="H875" s="83"/>
      <c r="I875" s="83"/>
      <c r="J875" s="83"/>
      <c r="K875" s="83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</row>
    <row r="876" spans="8:41" x14ac:dyDescent="0.25">
      <c r="H876" s="83"/>
      <c r="I876" s="83"/>
      <c r="J876" s="83"/>
      <c r="K876" s="83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</row>
    <row r="877" spans="8:41" x14ac:dyDescent="0.25">
      <c r="H877" s="83"/>
      <c r="I877" s="83"/>
      <c r="J877" s="83"/>
      <c r="K877" s="83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</row>
    <row r="878" spans="8:41" x14ac:dyDescent="0.25">
      <c r="H878" s="83"/>
      <c r="I878" s="83"/>
      <c r="J878" s="83"/>
      <c r="K878" s="83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</row>
    <row r="879" spans="8:41" x14ac:dyDescent="0.25">
      <c r="H879" s="83"/>
      <c r="I879" s="83"/>
      <c r="J879" s="83"/>
      <c r="K879" s="83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</row>
    <row r="880" spans="8:41" x14ac:dyDescent="0.25">
      <c r="H880" s="83"/>
      <c r="I880" s="83"/>
      <c r="J880" s="83"/>
      <c r="K880" s="83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</row>
    <row r="881" spans="8:41" x14ac:dyDescent="0.25">
      <c r="H881" s="83"/>
      <c r="I881" s="83"/>
      <c r="J881" s="83"/>
      <c r="K881" s="83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</row>
    <row r="882" spans="8:41" x14ac:dyDescent="0.25">
      <c r="H882" s="83"/>
      <c r="I882" s="83"/>
      <c r="J882" s="83"/>
      <c r="K882" s="83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</row>
    <row r="883" spans="8:41" x14ac:dyDescent="0.25">
      <c r="H883" s="83"/>
      <c r="I883" s="83"/>
      <c r="J883" s="83"/>
      <c r="K883" s="83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</row>
    <row r="884" spans="8:41" x14ac:dyDescent="0.25">
      <c r="H884" s="83"/>
      <c r="I884" s="83"/>
      <c r="J884" s="83"/>
      <c r="K884" s="83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</row>
    <row r="885" spans="8:41" x14ac:dyDescent="0.25">
      <c r="H885" s="83"/>
      <c r="I885" s="83"/>
      <c r="J885" s="83"/>
      <c r="K885" s="83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</row>
    <row r="886" spans="8:41" x14ac:dyDescent="0.25">
      <c r="H886" s="83"/>
      <c r="I886" s="83"/>
      <c r="J886" s="83"/>
      <c r="K886" s="83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</row>
    <row r="887" spans="8:41" x14ac:dyDescent="0.25">
      <c r="H887" s="83"/>
      <c r="I887" s="83"/>
      <c r="J887" s="83"/>
      <c r="K887" s="83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</row>
    <row r="888" spans="8:41" x14ac:dyDescent="0.25">
      <c r="H888" s="83"/>
      <c r="I888" s="83"/>
      <c r="J888" s="83"/>
      <c r="K888" s="83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</row>
    <row r="889" spans="8:41" x14ac:dyDescent="0.25">
      <c r="H889" s="83"/>
      <c r="I889" s="83"/>
      <c r="J889" s="83"/>
      <c r="K889" s="83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</row>
    <row r="890" spans="8:41" x14ac:dyDescent="0.25">
      <c r="H890" s="83"/>
      <c r="I890" s="83"/>
      <c r="J890" s="83"/>
      <c r="K890" s="83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</row>
    <row r="891" spans="8:41" x14ac:dyDescent="0.25">
      <c r="H891" s="83"/>
      <c r="I891" s="83"/>
      <c r="J891" s="83"/>
      <c r="K891" s="83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</row>
    <row r="892" spans="8:41" x14ac:dyDescent="0.25">
      <c r="H892" s="83"/>
      <c r="I892" s="83"/>
      <c r="J892" s="83"/>
      <c r="K892" s="83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</row>
    <row r="893" spans="8:41" x14ac:dyDescent="0.25">
      <c r="H893" s="83"/>
      <c r="I893" s="83"/>
      <c r="J893" s="83"/>
      <c r="K893" s="83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</row>
    <row r="894" spans="8:41" x14ac:dyDescent="0.25">
      <c r="H894" s="83"/>
      <c r="I894" s="83"/>
      <c r="J894" s="83"/>
      <c r="K894" s="83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</row>
    <row r="895" spans="8:41" x14ac:dyDescent="0.25">
      <c r="H895" s="83"/>
      <c r="I895" s="83"/>
      <c r="J895" s="83"/>
      <c r="K895" s="83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</row>
    <row r="896" spans="8:41" x14ac:dyDescent="0.25">
      <c r="H896" s="83"/>
      <c r="I896" s="83"/>
      <c r="J896" s="83"/>
      <c r="K896" s="83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</row>
    <row r="897" spans="8:41" x14ac:dyDescent="0.25">
      <c r="H897" s="83"/>
      <c r="I897" s="83"/>
      <c r="J897" s="83"/>
      <c r="K897" s="83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</row>
    <row r="898" spans="8:41" x14ac:dyDescent="0.25">
      <c r="H898" s="83"/>
      <c r="I898" s="83"/>
      <c r="J898" s="83"/>
      <c r="K898" s="83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</row>
    <row r="899" spans="8:41" x14ac:dyDescent="0.25">
      <c r="H899" s="83"/>
      <c r="I899" s="83"/>
      <c r="J899" s="83"/>
      <c r="K899" s="83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</row>
    <row r="900" spans="8:41" x14ac:dyDescent="0.25">
      <c r="H900" s="83"/>
      <c r="I900" s="83"/>
      <c r="J900" s="83"/>
      <c r="K900" s="83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</row>
    <row r="901" spans="8:41" x14ac:dyDescent="0.25">
      <c r="H901" s="83"/>
      <c r="I901" s="83"/>
      <c r="J901" s="83"/>
      <c r="K901" s="83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</row>
    <row r="902" spans="8:41" x14ac:dyDescent="0.25">
      <c r="H902" s="83"/>
      <c r="I902" s="83"/>
      <c r="J902" s="83"/>
      <c r="K902" s="83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</row>
    <row r="903" spans="8:41" x14ac:dyDescent="0.25">
      <c r="K903" s="83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</row>
    <row r="904" spans="8:41" x14ac:dyDescent="0.25"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</row>
    <row r="905" spans="8:41" x14ac:dyDescent="0.25"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</row>
    <row r="906" spans="8:41" x14ac:dyDescent="0.25"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</row>
    <row r="907" spans="8:41" x14ac:dyDescent="0.25"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</row>
    <row r="908" spans="8:41" x14ac:dyDescent="0.25"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</row>
    <row r="909" spans="8:41" x14ac:dyDescent="0.25"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</row>
    <row r="910" spans="8:41" x14ac:dyDescent="0.25"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</row>
    <row r="911" spans="8:41" x14ac:dyDescent="0.25"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</row>
    <row r="912" spans="8:41" x14ac:dyDescent="0.25"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</row>
  </sheetData>
  <mergeCells count="146">
    <mergeCell ref="B141:C141"/>
    <mergeCell ref="C134:E134"/>
    <mergeCell ref="B135:E135"/>
    <mergeCell ref="C137:D137"/>
    <mergeCell ref="B138:C138"/>
    <mergeCell ref="B139:C139"/>
    <mergeCell ref="B140:C140"/>
    <mergeCell ref="C128:E128"/>
    <mergeCell ref="C129:E129"/>
    <mergeCell ref="C130:E130"/>
    <mergeCell ref="C131:E131"/>
    <mergeCell ref="C132:E132"/>
    <mergeCell ref="C133:E133"/>
    <mergeCell ref="C122:D122"/>
    <mergeCell ref="C123:D123"/>
    <mergeCell ref="B124:D124"/>
    <mergeCell ref="C125:F125"/>
    <mergeCell ref="B126:F126"/>
    <mergeCell ref="B127:E127"/>
    <mergeCell ref="B116:F116"/>
    <mergeCell ref="B117:D117"/>
    <mergeCell ref="C118:D118"/>
    <mergeCell ref="C119:D119"/>
    <mergeCell ref="C120:D120"/>
    <mergeCell ref="C121:D121"/>
    <mergeCell ref="O111:P111"/>
    <mergeCell ref="C112:E112"/>
    <mergeCell ref="C113:E113"/>
    <mergeCell ref="B114:E114"/>
    <mergeCell ref="O114:P114"/>
    <mergeCell ref="O115:P115"/>
    <mergeCell ref="B105:E105"/>
    <mergeCell ref="B107:F107"/>
    <mergeCell ref="B108:F108"/>
    <mergeCell ref="B109:E109"/>
    <mergeCell ref="C110:E110"/>
    <mergeCell ref="C111:E111"/>
    <mergeCell ref="C98:D98"/>
    <mergeCell ref="B99:E99"/>
    <mergeCell ref="B101:F101"/>
    <mergeCell ref="B102:E102"/>
    <mergeCell ref="C103:E103"/>
    <mergeCell ref="C104:E104"/>
    <mergeCell ref="C91:D91"/>
    <mergeCell ref="C92:D92"/>
    <mergeCell ref="C93:D93"/>
    <mergeCell ref="C94:D94"/>
    <mergeCell ref="B95:E95"/>
    <mergeCell ref="B97:D97"/>
    <mergeCell ref="C83:D83"/>
    <mergeCell ref="B84:E84"/>
    <mergeCell ref="B87:F87"/>
    <mergeCell ref="B88:D88"/>
    <mergeCell ref="C89:D89"/>
    <mergeCell ref="C90:D90"/>
    <mergeCell ref="B77:D77"/>
    <mergeCell ref="C78:D78"/>
    <mergeCell ref="C79:D79"/>
    <mergeCell ref="C80:D80"/>
    <mergeCell ref="C81:D81"/>
    <mergeCell ref="C82:D82"/>
    <mergeCell ref="B85:F85"/>
    <mergeCell ref="C71:E71"/>
    <mergeCell ref="C72:E72"/>
    <mergeCell ref="C73:E73"/>
    <mergeCell ref="B74:E74"/>
    <mergeCell ref="B75:F75"/>
    <mergeCell ref="B76:F76"/>
    <mergeCell ref="C65:D65"/>
    <mergeCell ref="C66:D66"/>
    <mergeCell ref="B67:D67"/>
    <mergeCell ref="B68:F68"/>
    <mergeCell ref="B69:F69"/>
    <mergeCell ref="B70:E70"/>
    <mergeCell ref="B59:E59"/>
    <mergeCell ref="C60:E60"/>
    <mergeCell ref="C61:D61"/>
    <mergeCell ref="C62:D62"/>
    <mergeCell ref="C63:D63"/>
    <mergeCell ref="C64:D64"/>
    <mergeCell ref="B55:B56"/>
    <mergeCell ref="C55:D56"/>
    <mergeCell ref="E55:E56"/>
    <mergeCell ref="F55:F56"/>
    <mergeCell ref="B57:D57"/>
    <mergeCell ref="B58:F58"/>
    <mergeCell ref="B51:B52"/>
    <mergeCell ref="C51:D52"/>
    <mergeCell ref="E51:E52"/>
    <mergeCell ref="F51:F52"/>
    <mergeCell ref="B53:B54"/>
    <mergeCell ref="C53:D54"/>
    <mergeCell ref="E53:E54"/>
    <mergeCell ref="F53:F54"/>
    <mergeCell ref="B47:B48"/>
    <mergeCell ref="C47:D48"/>
    <mergeCell ref="E47:E48"/>
    <mergeCell ref="F47:F48"/>
    <mergeCell ref="B49:B50"/>
    <mergeCell ref="C49:D50"/>
    <mergeCell ref="E49:E50"/>
    <mergeCell ref="F49:F50"/>
    <mergeCell ref="B43:B44"/>
    <mergeCell ref="C43:D44"/>
    <mergeCell ref="E43:E44"/>
    <mergeCell ref="F43:F44"/>
    <mergeCell ref="B45:B46"/>
    <mergeCell ref="C45:D46"/>
    <mergeCell ref="E45:E46"/>
    <mergeCell ref="F45:F46"/>
    <mergeCell ref="B38:D40"/>
    <mergeCell ref="E38:E40"/>
    <mergeCell ref="F38:F40"/>
    <mergeCell ref="B41:B42"/>
    <mergeCell ref="C41:D42"/>
    <mergeCell ref="E41:E42"/>
    <mergeCell ref="F41:F42"/>
    <mergeCell ref="B32:D32"/>
    <mergeCell ref="C33:D33"/>
    <mergeCell ref="C34:D34"/>
    <mergeCell ref="B35:E35"/>
    <mergeCell ref="B36:E36"/>
    <mergeCell ref="B37:F37"/>
    <mergeCell ref="B21:F21"/>
    <mergeCell ref="B22:C22"/>
    <mergeCell ref="B28:E28"/>
    <mergeCell ref="K30:M30"/>
    <mergeCell ref="B31:F31"/>
    <mergeCell ref="B13:F13"/>
    <mergeCell ref="C14:E14"/>
    <mergeCell ref="C15:E15"/>
    <mergeCell ref="C16:E16"/>
    <mergeCell ref="C17:E17"/>
    <mergeCell ref="C18:E18"/>
    <mergeCell ref="C7:E7"/>
    <mergeCell ref="C8:E8"/>
    <mergeCell ref="B10:F10"/>
    <mergeCell ref="B11:C11"/>
    <mergeCell ref="D11:F11"/>
    <mergeCell ref="B12:F12"/>
    <mergeCell ref="B1:F1"/>
    <mergeCell ref="B2:F2"/>
    <mergeCell ref="B3:F3"/>
    <mergeCell ref="B4:F4"/>
    <mergeCell ref="C5:E5"/>
    <mergeCell ref="C6:E6"/>
  </mergeCells>
  <pageMargins left="0.511811024" right="0.511811024" top="0.78740157499999996" bottom="0.78740157499999996" header="0.31496062000000002" footer="0.31496062000000002"/>
  <pageSetup paperSize="9" scale="60" fitToWidth="2" fitToHeight="2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FD1A8-D9F5-499E-A9EC-1D0E9D792703}">
  <sheetPr>
    <pageSetUpPr fitToPage="1"/>
  </sheetPr>
  <dimension ref="A1:H24"/>
  <sheetViews>
    <sheetView topLeftCell="A18" workbookViewId="0">
      <selection activeCell="H21" sqref="H21"/>
    </sheetView>
  </sheetViews>
  <sheetFormatPr defaultColWidth="15.26953125" defaultRowHeight="12.5" x14ac:dyDescent="0.25"/>
  <cols>
    <col min="1" max="2" width="15.26953125" style="1"/>
    <col min="3" max="3" width="49" style="1" customWidth="1"/>
    <col min="4" max="16384" width="15.26953125" style="1"/>
  </cols>
  <sheetData>
    <row r="1" spans="1:8" s="33" customFormat="1" ht="146.25" customHeight="1" x14ac:dyDescent="0.35">
      <c r="A1" s="28"/>
      <c r="B1" s="468" t="s">
        <v>0</v>
      </c>
      <c r="C1" s="468"/>
      <c r="D1" s="468"/>
      <c r="E1" s="468"/>
      <c r="F1" s="468"/>
      <c r="G1" s="31"/>
      <c r="H1" s="32"/>
    </row>
    <row r="3" spans="1:8" ht="13" x14ac:dyDescent="0.3">
      <c r="A3" s="2" t="s">
        <v>186</v>
      </c>
    </row>
    <row r="6" spans="1:8" ht="26" x14ac:dyDescent="0.25">
      <c r="A6" s="3" t="s">
        <v>2</v>
      </c>
      <c r="B6" s="3" t="s">
        <v>223</v>
      </c>
      <c r="C6" s="3" t="s">
        <v>224</v>
      </c>
      <c r="D6" s="3" t="s">
        <v>225</v>
      </c>
      <c r="E6" s="3" t="s">
        <v>226</v>
      </c>
      <c r="F6" s="3" t="s">
        <v>227</v>
      </c>
    </row>
    <row r="7" spans="1:8" ht="350.5" x14ac:dyDescent="0.25">
      <c r="A7" s="459">
        <v>1</v>
      </c>
      <c r="B7" s="462" t="s">
        <v>228</v>
      </c>
      <c r="C7" s="39" t="s">
        <v>484</v>
      </c>
      <c r="D7" s="41">
        <v>1</v>
      </c>
      <c r="E7" s="44"/>
      <c r="F7" s="57"/>
    </row>
    <row r="8" spans="1:8" ht="58.5" customHeight="1" x14ac:dyDescent="0.25">
      <c r="A8" s="460"/>
      <c r="B8" s="463"/>
      <c r="C8" s="39" t="s">
        <v>229</v>
      </c>
      <c r="D8" s="41">
        <v>1</v>
      </c>
      <c r="E8" s="43"/>
      <c r="F8" s="57"/>
    </row>
    <row r="9" spans="1:8" ht="100.5" customHeight="1" x14ac:dyDescent="0.25">
      <c r="A9" s="460"/>
      <c r="B9" s="463"/>
      <c r="C9" s="39" t="s">
        <v>230</v>
      </c>
      <c r="D9" s="41">
        <v>1</v>
      </c>
      <c r="E9" s="43"/>
      <c r="F9" s="57"/>
    </row>
    <row r="10" spans="1:8" ht="78" customHeight="1" x14ac:dyDescent="0.25">
      <c r="A10" s="460"/>
      <c r="B10" s="463"/>
      <c r="C10" s="39" t="s">
        <v>231</v>
      </c>
      <c r="D10" s="41">
        <v>2</v>
      </c>
      <c r="E10" s="43"/>
      <c r="F10" s="57"/>
    </row>
    <row r="11" spans="1:8" ht="105" customHeight="1" x14ac:dyDescent="0.25">
      <c r="A11" s="460"/>
      <c r="B11" s="463"/>
      <c r="C11" s="39" t="s">
        <v>232</v>
      </c>
      <c r="D11" s="41">
        <v>2</v>
      </c>
      <c r="E11" s="43"/>
      <c r="F11" s="57"/>
    </row>
    <row r="12" spans="1:8" x14ac:dyDescent="0.25">
      <c r="A12" s="460"/>
      <c r="B12" s="463"/>
      <c r="C12" s="469" t="s">
        <v>54</v>
      </c>
      <c r="D12" s="470"/>
      <c r="E12" s="471"/>
      <c r="F12" s="57">
        <f>SUM(F7:F11)</f>
        <v>0</v>
      </c>
    </row>
    <row r="13" spans="1:8" x14ac:dyDescent="0.25">
      <c r="A13" s="460"/>
      <c r="B13" s="463"/>
      <c r="C13" s="469" t="s">
        <v>233</v>
      </c>
      <c r="D13" s="470"/>
      <c r="E13" s="471"/>
      <c r="F13" s="57">
        <f>F12*2</f>
        <v>0</v>
      </c>
    </row>
    <row r="14" spans="1:8" ht="15.75" customHeight="1" thickBot="1" x14ac:dyDescent="0.3">
      <c r="A14" s="461"/>
      <c r="B14" s="464"/>
      <c r="C14" s="456" t="s">
        <v>234</v>
      </c>
      <c r="D14" s="457"/>
      <c r="E14" s="458"/>
      <c r="F14" s="58">
        <f>F13/12</f>
        <v>0</v>
      </c>
      <c r="G14" s="52"/>
      <c r="H14" s="4"/>
    </row>
    <row r="15" spans="1:8" ht="36" customHeight="1" thickBot="1" x14ac:dyDescent="0.3">
      <c r="A15" s="3" t="s">
        <v>2</v>
      </c>
      <c r="B15" s="3" t="s">
        <v>223</v>
      </c>
      <c r="C15" s="3" t="s">
        <v>224</v>
      </c>
      <c r="D15" s="3" t="s">
        <v>225</v>
      </c>
      <c r="E15" s="3" t="s">
        <v>226</v>
      </c>
      <c r="F15" s="3" t="s">
        <v>227</v>
      </c>
      <c r="G15" s="52"/>
      <c r="H15" s="4"/>
    </row>
    <row r="16" spans="1:8" ht="23.25" customHeight="1" x14ac:dyDescent="0.25">
      <c r="A16" s="467">
        <v>2</v>
      </c>
      <c r="B16" s="465" t="s">
        <v>235</v>
      </c>
      <c r="C16" s="40" t="s">
        <v>236</v>
      </c>
      <c r="D16" s="42">
        <v>2</v>
      </c>
      <c r="E16" s="59"/>
      <c r="F16" s="57"/>
    </row>
    <row r="17" spans="1:7" ht="102" customHeight="1" x14ac:dyDescent="0.25">
      <c r="A17" s="460"/>
      <c r="B17" s="466"/>
      <c r="C17" s="39" t="s">
        <v>237</v>
      </c>
      <c r="D17" s="41">
        <v>2</v>
      </c>
      <c r="E17" s="60"/>
      <c r="F17" s="57"/>
    </row>
    <row r="18" spans="1:7" ht="150.75" customHeight="1" x14ac:dyDescent="0.25">
      <c r="A18" s="460"/>
      <c r="B18" s="466"/>
      <c r="C18" s="39" t="s">
        <v>238</v>
      </c>
      <c r="D18" s="41">
        <v>1</v>
      </c>
      <c r="E18" s="60"/>
      <c r="F18" s="57"/>
    </row>
    <row r="19" spans="1:7" ht="124.5" customHeight="1" x14ac:dyDescent="0.25">
      <c r="A19" s="460"/>
      <c r="B19" s="466"/>
      <c r="C19" s="39" t="s">
        <v>239</v>
      </c>
      <c r="D19" s="41">
        <v>1</v>
      </c>
      <c r="E19" s="60"/>
      <c r="F19" s="57"/>
    </row>
    <row r="20" spans="1:7" ht="64.5" customHeight="1" x14ac:dyDescent="0.25">
      <c r="A20" s="460"/>
      <c r="B20" s="466"/>
      <c r="C20" s="39" t="s">
        <v>240</v>
      </c>
      <c r="D20" s="41">
        <v>2</v>
      </c>
      <c r="E20" s="60"/>
      <c r="F20" s="57"/>
    </row>
    <row r="21" spans="1:7" ht="141.75" customHeight="1" x14ac:dyDescent="0.25">
      <c r="A21" s="460"/>
      <c r="B21" s="466"/>
      <c r="C21" s="39" t="s">
        <v>241</v>
      </c>
      <c r="D21" s="41">
        <v>1</v>
      </c>
      <c r="E21" s="60"/>
      <c r="F21" s="57"/>
    </row>
    <row r="22" spans="1:7" ht="15.75" customHeight="1" x14ac:dyDescent="0.25">
      <c r="A22" s="460"/>
      <c r="B22" s="466"/>
      <c r="C22" s="469" t="s">
        <v>54</v>
      </c>
      <c r="D22" s="470"/>
      <c r="E22" s="471"/>
      <c r="F22" s="57">
        <f>SUM(F16:F21)</f>
        <v>0</v>
      </c>
      <c r="G22" s="4"/>
    </row>
    <row r="23" spans="1:7" ht="15" customHeight="1" x14ac:dyDescent="0.25">
      <c r="A23" s="460"/>
      <c r="B23" s="466"/>
      <c r="C23" s="469" t="s">
        <v>233</v>
      </c>
      <c r="D23" s="470"/>
      <c r="E23" s="471"/>
      <c r="F23" s="61">
        <f>F22*2</f>
        <v>0</v>
      </c>
    </row>
    <row r="24" spans="1:7" ht="15.75" customHeight="1" thickBot="1" x14ac:dyDescent="0.3">
      <c r="A24" s="460"/>
      <c r="B24" s="466"/>
      <c r="C24" s="456" t="s">
        <v>234</v>
      </c>
      <c r="D24" s="457"/>
      <c r="E24" s="458"/>
      <c r="F24" s="61">
        <f>F23/12</f>
        <v>0</v>
      </c>
    </row>
  </sheetData>
  <mergeCells count="11">
    <mergeCell ref="B1:F1"/>
    <mergeCell ref="C12:E12"/>
    <mergeCell ref="C13:E13"/>
    <mergeCell ref="C14:E14"/>
    <mergeCell ref="C23:E23"/>
    <mergeCell ref="C22:E22"/>
    <mergeCell ref="C24:E24"/>
    <mergeCell ref="A7:A14"/>
    <mergeCell ref="B7:B14"/>
    <mergeCell ref="B16:B24"/>
    <mergeCell ref="A16:A24"/>
  </mergeCells>
  <pageMargins left="0.511811024" right="0.511811024" top="0.78740157499999996" bottom="0.78740157499999996" header="0.31496062000000002" footer="0.31496062000000002"/>
  <pageSetup paperSize="9" scale="74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B0AD3-2DFD-4D42-BF15-8F9CB2259E68}">
  <sheetPr>
    <pageSetUpPr fitToPage="1"/>
  </sheetPr>
  <dimension ref="A1:I65"/>
  <sheetViews>
    <sheetView topLeftCell="A55" workbookViewId="0">
      <selection activeCell="F76" sqref="F76"/>
    </sheetView>
  </sheetViews>
  <sheetFormatPr defaultColWidth="9.1796875" defaultRowHeight="12.5" x14ac:dyDescent="0.25"/>
  <cols>
    <col min="1" max="1" width="5.26953125" style="9" bestFit="1" customWidth="1"/>
    <col min="2" max="2" width="21.81640625" style="9" bestFit="1" customWidth="1"/>
    <col min="3" max="3" width="24.453125" style="9" customWidth="1"/>
    <col min="4" max="4" width="9.26953125" style="9" customWidth="1"/>
    <col min="5" max="5" width="8.453125" style="9" bestFit="1" customWidth="1"/>
    <col min="6" max="6" width="16.7265625" style="9" customWidth="1"/>
    <col min="7" max="7" width="13.81640625" style="9" bestFit="1" customWidth="1"/>
    <col min="8" max="8" width="14.26953125" style="9" customWidth="1"/>
    <col min="9" max="16384" width="9.1796875" style="9"/>
  </cols>
  <sheetData>
    <row r="1" spans="1:8" s="79" customFormat="1" ht="146.25" customHeight="1" x14ac:dyDescent="0.25">
      <c r="A1" s="77"/>
      <c r="B1" s="474" t="s">
        <v>0</v>
      </c>
      <c r="C1" s="474"/>
      <c r="D1" s="474"/>
      <c r="E1" s="474"/>
      <c r="F1" s="474"/>
      <c r="G1" s="9"/>
      <c r="H1" s="78"/>
    </row>
    <row r="2" spans="1:8" ht="13" x14ac:dyDescent="0.3">
      <c r="A2" s="67" t="s">
        <v>187</v>
      </c>
      <c r="B2" s="68"/>
      <c r="C2" s="68"/>
      <c r="D2" s="68"/>
      <c r="E2" s="68"/>
      <c r="F2" s="68"/>
      <c r="G2" s="68"/>
    </row>
    <row r="4" spans="1:8" ht="39" x14ac:dyDescent="0.25">
      <c r="A4" s="18" t="s">
        <v>2</v>
      </c>
      <c r="B4" s="18" t="s">
        <v>242</v>
      </c>
      <c r="C4" s="18" t="s">
        <v>243</v>
      </c>
      <c r="D4" s="18" t="s">
        <v>76</v>
      </c>
      <c r="E4" s="18" t="s">
        <v>244</v>
      </c>
      <c r="F4" s="18" t="s">
        <v>226</v>
      </c>
      <c r="G4" s="18" t="s">
        <v>227</v>
      </c>
    </row>
    <row r="5" spans="1:8" ht="62.5" x14ac:dyDescent="0.25">
      <c r="A5" s="5">
        <v>1</v>
      </c>
      <c r="B5" s="6" t="s">
        <v>245</v>
      </c>
      <c r="C5" s="6" t="s">
        <v>246</v>
      </c>
      <c r="D5" s="5" t="s">
        <v>247</v>
      </c>
      <c r="E5" s="5">
        <v>8</v>
      </c>
      <c r="F5" s="7"/>
      <c r="G5" s="7">
        <f>F5*E5</f>
        <v>0</v>
      </c>
    </row>
    <row r="6" spans="1:8" ht="50" x14ac:dyDescent="0.25">
      <c r="A6" s="5">
        <v>2</v>
      </c>
      <c r="B6" s="6" t="s">
        <v>248</v>
      </c>
      <c r="C6" s="6" t="s">
        <v>249</v>
      </c>
      <c r="D6" s="5" t="s">
        <v>247</v>
      </c>
      <c r="E6" s="5">
        <v>50</v>
      </c>
      <c r="F6" s="7"/>
      <c r="G6" s="7">
        <f t="shared" ref="G6:G7" si="0">F6*E6</f>
        <v>0</v>
      </c>
    </row>
    <row r="7" spans="1:8" x14ac:dyDescent="0.25">
      <c r="A7" s="5">
        <v>3</v>
      </c>
      <c r="B7" s="6" t="s">
        <v>250</v>
      </c>
      <c r="C7" s="6" t="s">
        <v>251</v>
      </c>
      <c r="D7" s="5" t="s">
        <v>247</v>
      </c>
      <c r="E7" s="5">
        <v>10</v>
      </c>
      <c r="F7" s="7"/>
      <c r="G7" s="7">
        <f t="shared" si="0"/>
        <v>0</v>
      </c>
    </row>
    <row r="8" spans="1:8" x14ac:dyDescent="0.25">
      <c r="A8" s="5">
        <v>4</v>
      </c>
      <c r="B8" s="6" t="s">
        <v>252</v>
      </c>
      <c r="C8" s="6" t="s">
        <v>253</v>
      </c>
      <c r="D8" s="5" t="s">
        <v>247</v>
      </c>
      <c r="E8" s="5">
        <v>2</v>
      </c>
      <c r="F8" s="38"/>
      <c r="G8" s="38">
        <f>E8*F8</f>
        <v>0</v>
      </c>
    </row>
    <row r="9" spans="1:8" ht="50" x14ac:dyDescent="0.25">
      <c r="A9" s="5">
        <v>5</v>
      </c>
      <c r="B9" s="6" t="s">
        <v>254</v>
      </c>
      <c r="C9" s="6" t="s">
        <v>255</v>
      </c>
      <c r="D9" s="5" t="s">
        <v>247</v>
      </c>
      <c r="E9" s="5">
        <v>23</v>
      </c>
      <c r="F9" s="7"/>
      <c r="G9" s="38">
        <f t="shared" ref="G9:G10" si="1">E9*F9</f>
        <v>0</v>
      </c>
    </row>
    <row r="10" spans="1:8" ht="50" x14ac:dyDescent="0.25">
      <c r="A10" s="5">
        <v>6</v>
      </c>
      <c r="B10" s="6" t="s">
        <v>256</v>
      </c>
      <c r="C10" s="6" t="s">
        <v>257</v>
      </c>
      <c r="D10" s="5" t="s">
        <v>258</v>
      </c>
      <c r="E10" s="5">
        <v>26</v>
      </c>
      <c r="F10" s="7"/>
      <c r="G10" s="38">
        <f t="shared" si="1"/>
        <v>0</v>
      </c>
    </row>
    <row r="11" spans="1:8" ht="250" x14ac:dyDescent="0.25">
      <c r="A11" s="5">
        <v>7</v>
      </c>
      <c r="B11" s="6" t="s">
        <v>259</v>
      </c>
      <c r="C11" s="6" t="s">
        <v>260</v>
      </c>
      <c r="D11" s="5" t="s">
        <v>247</v>
      </c>
      <c r="E11" s="5">
        <v>52</v>
      </c>
      <c r="F11" s="7"/>
      <c r="G11" s="38">
        <f>E11*F11</f>
        <v>0</v>
      </c>
    </row>
    <row r="12" spans="1:8" ht="112.5" x14ac:dyDescent="0.25">
      <c r="A12" s="11">
        <v>8</v>
      </c>
      <c r="B12" s="12" t="s">
        <v>261</v>
      </c>
      <c r="C12" s="12" t="s">
        <v>262</v>
      </c>
      <c r="D12" s="11" t="s">
        <v>247</v>
      </c>
      <c r="E12" s="11">
        <v>60</v>
      </c>
      <c r="F12" s="7"/>
      <c r="G12" s="38">
        <f>E12*F12</f>
        <v>0</v>
      </c>
    </row>
    <row r="13" spans="1:8" ht="125" x14ac:dyDescent="0.25">
      <c r="A13" s="11">
        <v>9</v>
      </c>
      <c r="B13" s="12" t="s">
        <v>263</v>
      </c>
      <c r="C13" s="6" t="s">
        <v>264</v>
      </c>
      <c r="D13" s="11" t="s">
        <v>247</v>
      </c>
      <c r="E13" s="11">
        <v>80</v>
      </c>
      <c r="F13" s="7"/>
      <c r="G13" s="38">
        <f t="shared" ref="G13" si="2">E13*F13</f>
        <v>0</v>
      </c>
    </row>
    <row r="14" spans="1:8" ht="87.5" x14ac:dyDescent="0.25">
      <c r="A14" s="5">
        <v>10</v>
      </c>
      <c r="B14" s="6" t="s">
        <v>265</v>
      </c>
      <c r="C14" s="6" t="s">
        <v>266</v>
      </c>
      <c r="D14" s="5" t="s">
        <v>247</v>
      </c>
      <c r="E14" s="5">
        <v>8</v>
      </c>
      <c r="F14" s="38"/>
      <c r="G14" s="38">
        <f>E14*F14</f>
        <v>0</v>
      </c>
    </row>
    <row r="15" spans="1:8" ht="25" x14ac:dyDescent="0.25">
      <c r="A15" s="5">
        <v>11</v>
      </c>
      <c r="B15" s="6" t="s">
        <v>267</v>
      </c>
      <c r="C15" s="6" t="s">
        <v>268</v>
      </c>
      <c r="D15" s="5" t="s">
        <v>247</v>
      </c>
      <c r="E15" s="5">
        <v>12</v>
      </c>
      <c r="F15" s="38"/>
      <c r="G15" s="38">
        <f>E15*F15</f>
        <v>0</v>
      </c>
    </row>
    <row r="16" spans="1:8" ht="25" x14ac:dyDescent="0.25">
      <c r="A16" s="5">
        <v>12</v>
      </c>
      <c r="B16" s="6" t="s">
        <v>269</v>
      </c>
      <c r="C16" s="6" t="s">
        <v>270</v>
      </c>
      <c r="D16" s="5" t="s">
        <v>247</v>
      </c>
      <c r="E16" s="5">
        <v>12</v>
      </c>
      <c r="F16" s="38"/>
      <c r="G16" s="38">
        <f>E16*F16</f>
        <v>0</v>
      </c>
    </row>
    <row r="17" spans="1:7" ht="25" x14ac:dyDescent="0.25">
      <c r="A17" s="5">
        <v>13</v>
      </c>
      <c r="B17" s="6" t="s">
        <v>271</v>
      </c>
      <c r="C17" s="6" t="s">
        <v>272</v>
      </c>
      <c r="D17" s="5" t="s">
        <v>247</v>
      </c>
      <c r="E17" s="5">
        <v>12</v>
      </c>
      <c r="F17" s="38"/>
      <c r="G17" s="38">
        <f>E17*F17</f>
        <v>0</v>
      </c>
    </row>
    <row r="18" spans="1:7" ht="25" x14ac:dyDescent="0.25">
      <c r="A18" s="5">
        <v>14</v>
      </c>
      <c r="B18" s="6" t="s">
        <v>273</v>
      </c>
      <c r="C18" s="6" t="s">
        <v>274</v>
      </c>
      <c r="D18" s="5" t="s">
        <v>247</v>
      </c>
      <c r="E18" s="5">
        <v>3</v>
      </c>
      <c r="F18" s="38"/>
      <c r="G18" s="38">
        <f>ROUND((E18*F18),2)</f>
        <v>0</v>
      </c>
    </row>
    <row r="19" spans="1:7" x14ac:dyDescent="0.25">
      <c r="A19" s="5">
        <v>15</v>
      </c>
      <c r="B19" s="6" t="s">
        <v>275</v>
      </c>
      <c r="C19" s="6" t="s">
        <v>276</v>
      </c>
      <c r="D19" s="5" t="s">
        <v>247</v>
      </c>
      <c r="E19" s="5">
        <v>10</v>
      </c>
      <c r="F19" s="38"/>
      <c r="G19" s="38">
        <f>ROUND((E19*F19),2)</f>
        <v>0</v>
      </c>
    </row>
    <row r="20" spans="1:7" ht="112.5" x14ac:dyDescent="0.25">
      <c r="A20" s="5">
        <v>16</v>
      </c>
      <c r="B20" s="6" t="s">
        <v>277</v>
      </c>
      <c r="C20" s="6" t="s">
        <v>278</v>
      </c>
      <c r="D20" s="5" t="s">
        <v>247</v>
      </c>
      <c r="E20" s="5">
        <v>10</v>
      </c>
      <c r="F20" s="7"/>
      <c r="G20" s="38">
        <f>ROUND((E20*F20),2)</f>
        <v>0</v>
      </c>
    </row>
    <row r="21" spans="1:7" ht="25" x14ac:dyDescent="0.25">
      <c r="A21" s="11">
        <v>17</v>
      </c>
      <c r="B21" s="12" t="s">
        <v>279</v>
      </c>
      <c r="C21" s="12" t="s">
        <v>280</v>
      </c>
      <c r="D21" s="11" t="s">
        <v>247</v>
      </c>
      <c r="E21" s="11">
        <v>3</v>
      </c>
      <c r="F21" s="38"/>
      <c r="G21" s="38">
        <f>ROUND((E21*F21),2)</f>
        <v>0</v>
      </c>
    </row>
    <row r="22" spans="1:7" x14ac:dyDescent="0.25">
      <c r="A22" s="5">
        <v>18</v>
      </c>
      <c r="B22" s="6" t="s">
        <v>281</v>
      </c>
      <c r="C22" s="6" t="s">
        <v>282</v>
      </c>
      <c r="D22" s="5" t="s">
        <v>247</v>
      </c>
      <c r="E22" s="5">
        <v>1</v>
      </c>
      <c r="F22" s="38"/>
      <c r="G22" s="38">
        <f t="shared" ref="G22:G43" si="3">E22*F22</f>
        <v>0</v>
      </c>
    </row>
    <row r="23" spans="1:7" ht="125" x14ac:dyDescent="0.25">
      <c r="A23" s="11">
        <v>19</v>
      </c>
      <c r="B23" s="12" t="s">
        <v>281</v>
      </c>
      <c r="C23" s="12" t="s">
        <v>283</v>
      </c>
      <c r="D23" s="11" t="s">
        <v>247</v>
      </c>
      <c r="E23" s="11">
        <v>2</v>
      </c>
      <c r="F23" s="7"/>
      <c r="G23" s="38">
        <f t="shared" si="3"/>
        <v>0</v>
      </c>
    </row>
    <row r="24" spans="1:7" x14ac:dyDescent="0.25">
      <c r="A24" s="11">
        <v>20</v>
      </c>
      <c r="B24" s="12" t="s">
        <v>284</v>
      </c>
      <c r="C24" s="12" t="s">
        <v>285</v>
      </c>
      <c r="D24" s="11" t="s">
        <v>247</v>
      </c>
      <c r="E24" s="11">
        <v>10</v>
      </c>
      <c r="F24" s="38"/>
      <c r="G24" s="38">
        <f t="shared" si="3"/>
        <v>0</v>
      </c>
    </row>
    <row r="25" spans="1:7" x14ac:dyDescent="0.25">
      <c r="A25" s="11">
        <v>21</v>
      </c>
      <c r="B25" s="12" t="s">
        <v>284</v>
      </c>
      <c r="C25" s="12" t="s">
        <v>286</v>
      </c>
      <c r="D25" s="11" t="s">
        <v>247</v>
      </c>
      <c r="E25" s="11">
        <v>30</v>
      </c>
      <c r="F25" s="38"/>
      <c r="G25" s="38">
        <f t="shared" si="3"/>
        <v>0</v>
      </c>
    </row>
    <row r="26" spans="1:7" ht="25" x14ac:dyDescent="0.25">
      <c r="A26" s="11">
        <v>22</v>
      </c>
      <c r="B26" s="12" t="s">
        <v>287</v>
      </c>
      <c r="C26" s="12" t="s">
        <v>288</v>
      </c>
      <c r="D26" s="11" t="s">
        <v>247</v>
      </c>
      <c r="E26" s="11">
        <v>25</v>
      </c>
      <c r="F26" s="38"/>
      <c r="G26" s="38">
        <f t="shared" si="3"/>
        <v>0</v>
      </c>
    </row>
    <row r="27" spans="1:7" ht="25" x14ac:dyDescent="0.25">
      <c r="A27" s="11">
        <v>23</v>
      </c>
      <c r="B27" s="12" t="s">
        <v>289</v>
      </c>
      <c r="C27" s="12" t="s">
        <v>290</v>
      </c>
      <c r="D27" s="11" t="s">
        <v>247</v>
      </c>
      <c r="E27" s="11">
        <v>30</v>
      </c>
      <c r="F27" s="38"/>
      <c r="G27" s="38">
        <f t="shared" si="3"/>
        <v>0</v>
      </c>
    </row>
    <row r="28" spans="1:7" ht="25" x14ac:dyDescent="0.25">
      <c r="A28" s="11">
        <v>24</v>
      </c>
      <c r="B28" s="12" t="s">
        <v>291</v>
      </c>
      <c r="C28" s="12" t="s">
        <v>292</v>
      </c>
      <c r="D28" s="11" t="s">
        <v>293</v>
      </c>
      <c r="E28" s="11">
        <v>5</v>
      </c>
      <c r="F28" s="38"/>
      <c r="G28" s="38">
        <f t="shared" si="3"/>
        <v>0</v>
      </c>
    </row>
    <row r="29" spans="1:7" ht="25" x14ac:dyDescent="0.25">
      <c r="A29" s="11">
        <v>25</v>
      </c>
      <c r="B29" s="12" t="s">
        <v>294</v>
      </c>
      <c r="C29" s="12" t="s">
        <v>295</v>
      </c>
      <c r="D29" s="11" t="s">
        <v>247</v>
      </c>
      <c r="E29" s="11">
        <v>1</v>
      </c>
      <c r="F29" s="38"/>
      <c r="G29" s="38">
        <f t="shared" si="3"/>
        <v>0</v>
      </c>
    </row>
    <row r="30" spans="1:7" ht="25" x14ac:dyDescent="0.25">
      <c r="A30" s="11">
        <v>26</v>
      </c>
      <c r="B30" s="12" t="s">
        <v>294</v>
      </c>
      <c r="C30" s="12" t="s">
        <v>296</v>
      </c>
      <c r="D30" s="11" t="s">
        <v>247</v>
      </c>
      <c r="E30" s="11">
        <v>1</v>
      </c>
      <c r="F30" s="38"/>
      <c r="G30" s="38">
        <f t="shared" si="3"/>
        <v>0</v>
      </c>
    </row>
    <row r="31" spans="1:7" x14ac:dyDescent="0.25">
      <c r="A31" s="11">
        <v>27</v>
      </c>
      <c r="B31" s="12" t="s">
        <v>297</v>
      </c>
      <c r="C31" s="12" t="s">
        <v>298</v>
      </c>
      <c r="D31" s="11" t="s">
        <v>247</v>
      </c>
      <c r="E31" s="11">
        <v>7</v>
      </c>
      <c r="F31" s="38"/>
      <c r="G31" s="38">
        <f t="shared" si="3"/>
        <v>0</v>
      </c>
    </row>
    <row r="32" spans="1:7" ht="25" x14ac:dyDescent="0.25">
      <c r="A32" s="11">
        <v>28</v>
      </c>
      <c r="B32" s="12" t="s">
        <v>299</v>
      </c>
      <c r="C32" s="12" t="s">
        <v>300</v>
      </c>
      <c r="D32" s="11" t="s">
        <v>258</v>
      </c>
      <c r="E32" s="11">
        <v>16</v>
      </c>
      <c r="F32" s="38"/>
      <c r="G32" s="38">
        <f t="shared" si="3"/>
        <v>0</v>
      </c>
    </row>
    <row r="33" spans="1:8" x14ac:dyDescent="0.25">
      <c r="A33" s="5">
        <v>29</v>
      </c>
      <c r="B33" s="6" t="s">
        <v>301</v>
      </c>
      <c r="C33" s="6" t="s">
        <v>302</v>
      </c>
      <c r="D33" s="5" t="s">
        <v>247</v>
      </c>
      <c r="E33" s="5">
        <v>8</v>
      </c>
      <c r="F33" s="38"/>
      <c r="G33" s="38">
        <f t="shared" si="3"/>
        <v>0</v>
      </c>
      <c r="H33" s="53"/>
    </row>
    <row r="34" spans="1:8" ht="25" x14ac:dyDescent="0.25">
      <c r="A34" s="5">
        <v>30</v>
      </c>
      <c r="B34" s="6" t="s">
        <v>303</v>
      </c>
      <c r="C34" s="6" t="s">
        <v>304</v>
      </c>
      <c r="D34" s="5" t="s">
        <v>247</v>
      </c>
      <c r="E34" s="5">
        <v>8</v>
      </c>
      <c r="F34" s="38"/>
      <c r="G34" s="38">
        <f t="shared" si="3"/>
        <v>0</v>
      </c>
    </row>
    <row r="35" spans="1:8" ht="38.25" customHeight="1" x14ac:dyDescent="0.25">
      <c r="A35" s="5">
        <v>31</v>
      </c>
      <c r="B35" s="6" t="s">
        <v>305</v>
      </c>
      <c r="C35" s="6" t="s">
        <v>306</v>
      </c>
      <c r="D35" s="5" t="s">
        <v>247</v>
      </c>
      <c r="E35" s="5">
        <v>12</v>
      </c>
      <c r="F35" s="38"/>
      <c r="G35" s="38">
        <f t="shared" si="3"/>
        <v>0</v>
      </c>
    </row>
    <row r="36" spans="1:8" ht="38.25" customHeight="1" x14ac:dyDescent="0.25">
      <c r="A36" s="5">
        <v>32</v>
      </c>
      <c r="B36" s="6" t="s">
        <v>307</v>
      </c>
      <c r="C36" s="6" t="s">
        <v>308</v>
      </c>
      <c r="D36" s="5" t="s">
        <v>247</v>
      </c>
      <c r="E36" s="5">
        <v>12</v>
      </c>
      <c r="F36" s="38"/>
      <c r="G36" s="38">
        <f t="shared" si="3"/>
        <v>0</v>
      </c>
    </row>
    <row r="37" spans="1:8" ht="38.25" customHeight="1" x14ac:dyDescent="0.25">
      <c r="A37" s="5">
        <v>33</v>
      </c>
      <c r="B37" s="6" t="s">
        <v>309</v>
      </c>
      <c r="C37" s="6" t="s">
        <v>310</v>
      </c>
      <c r="D37" s="5" t="s">
        <v>247</v>
      </c>
      <c r="E37" s="5">
        <v>12</v>
      </c>
      <c r="F37" s="38"/>
      <c r="G37" s="38">
        <f t="shared" si="3"/>
        <v>0</v>
      </c>
    </row>
    <row r="38" spans="1:8" x14ac:dyDescent="0.25">
      <c r="A38" s="5">
        <v>34</v>
      </c>
      <c r="B38" s="6" t="s">
        <v>311</v>
      </c>
      <c r="C38" s="6" t="s">
        <v>312</v>
      </c>
      <c r="D38" s="5" t="s">
        <v>247</v>
      </c>
      <c r="E38" s="5">
        <v>9</v>
      </c>
      <c r="F38" s="38"/>
      <c r="G38" s="38">
        <f t="shared" si="3"/>
        <v>0</v>
      </c>
    </row>
    <row r="39" spans="1:8" ht="25.5" customHeight="1" x14ac:dyDescent="0.25">
      <c r="A39" s="5">
        <v>35</v>
      </c>
      <c r="B39" s="6" t="s">
        <v>311</v>
      </c>
      <c r="C39" s="6" t="s">
        <v>313</v>
      </c>
      <c r="D39" s="5" t="s">
        <v>247</v>
      </c>
      <c r="E39" s="5">
        <v>9</v>
      </c>
      <c r="F39" s="38"/>
      <c r="G39" s="38">
        <f t="shared" si="3"/>
        <v>0</v>
      </c>
    </row>
    <row r="40" spans="1:8" ht="25.5" customHeight="1" x14ac:dyDescent="0.25">
      <c r="A40" s="5">
        <v>36</v>
      </c>
      <c r="B40" s="6" t="s">
        <v>314</v>
      </c>
      <c r="C40" s="6" t="s">
        <v>315</v>
      </c>
      <c r="D40" s="5" t="s">
        <v>316</v>
      </c>
      <c r="E40" s="5">
        <v>9</v>
      </c>
      <c r="F40" s="38"/>
      <c r="G40" s="38">
        <f t="shared" si="3"/>
        <v>0</v>
      </c>
    </row>
    <row r="41" spans="1:8" ht="25.5" customHeight="1" x14ac:dyDescent="0.25">
      <c r="A41" s="5">
        <v>37</v>
      </c>
      <c r="B41" s="6" t="s">
        <v>317</v>
      </c>
      <c r="C41" s="6" t="s">
        <v>318</v>
      </c>
      <c r="D41" s="5" t="s">
        <v>247</v>
      </c>
      <c r="E41" s="5">
        <v>9</v>
      </c>
      <c r="F41" s="38"/>
      <c r="G41" s="38">
        <f t="shared" si="3"/>
        <v>0</v>
      </c>
    </row>
    <row r="42" spans="1:8" ht="112.5" x14ac:dyDescent="0.25">
      <c r="A42" s="11">
        <v>38</v>
      </c>
      <c r="B42" s="12" t="s">
        <v>319</v>
      </c>
      <c r="C42" s="12" t="s">
        <v>320</v>
      </c>
      <c r="D42" s="11" t="s">
        <v>247</v>
      </c>
      <c r="E42" s="11">
        <v>30</v>
      </c>
      <c r="F42" s="38"/>
      <c r="G42" s="38">
        <f t="shared" si="3"/>
        <v>0</v>
      </c>
    </row>
    <row r="43" spans="1:8" ht="33" customHeight="1" x14ac:dyDescent="0.25">
      <c r="A43" s="5">
        <v>39</v>
      </c>
      <c r="B43" s="6" t="s">
        <v>321</v>
      </c>
      <c r="C43" s="6" t="s">
        <v>322</v>
      </c>
      <c r="D43" s="5" t="s">
        <v>247</v>
      </c>
      <c r="E43" s="5">
        <v>3</v>
      </c>
      <c r="F43" s="38"/>
      <c r="G43" s="38">
        <f t="shared" si="3"/>
        <v>0</v>
      </c>
    </row>
    <row r="44" spans="1:8" ht="12.75" customHeight="1" x14ac:dyDescent="0.3">
      <c r="A44" s="473" t="s">
        <v>323</v>
      </c>
      <c r="B44" s="473"/>
      <c r="C44" s="473"/>
      <c r="D44" s="473"/>
      <c r="E44" s="473"/>
      <c r="F44" s="473"/>
      <c r="G44" s="69">
        <f>SUM(G5:G43)</f>
        <v>0</v>
      </c>
    </row>
    <row r="47" spans="1:8" x14ac:dyDescent="0.25">
      <c r="A47" s="9" t="s">
        <v>324</v>
      </c>
      <c r="B47" s="9" t="s">
        <v>325</v>
      </c>
    </row>
    <row r="49" spans="1:9" ht="39" x14ac:dyDescent="0.25">
      <c r="A49" s="18" t="s">
        <v>2</v>
      </c>
      <c r="B49" s="18" t="s">
        <v>242</v>
      </c>
      <c r="C49" s="18" t="s">
        <v>243</v>
      </c>
      <c r="D49" s="18" t="s">
        <v>76</v>
      </c>
      <c r="E49" s="18" t="s">
        <v>244</v>
      </c>
      <c r="F49" s="18" t="s">
        <v>226</v>
      </c>
      <c r="G49" s="18" t="s">
        <v>227</v>
      </c>
      <c r="H49" s="18" t="s">
        <v>326</v>
      </c>
    </row>
    <row r="50" spans="1:9" ht="62.5" x14ac:dyDescent="0.25">
      <c r="A50" s="5">
        <v>2</v>
      </c>
      <c r="B50" s="6" t="s">
        <v>327</v>
      </c>
      <c r="C50" s="6" t="s">
        <v>328</v>
      </c>
      <c r="D50" s="5" t="s">
        <v>247</v>
      </c>
      <c r="E50" s="5">
        <v>1</v>
      </c>
      <c r="F50" s="70"/>
      <c r="G50" s="7">
        <f>F50*E50</f>
        <v>0</v>
      </c>
      <c r="H50" s="7">
        <f>G50*10%</f>
        <v>0</v>
      </c>
    </row>
    <row r="51" spans="1:9" ht="246.75" customHeight="1" x14ac:dyDescent="0.25">
      <c r="A51" s="5">
        <v>6</v>
      </c>
      <c r="B51" s="5" t="s">
        <v>329</v>
      </c>
      <c r="C51" s="6" t="s">
        <v>330</v>
      </c>
      <c r="D51" s="5" t="s">
        <v>247</v>
      </c>
      <c r="E51" s="5">
        <v>8</v>
      </c>
      <c r="F51" s="71"/>
      <c r="G51" s="7">
        <f t="shared" ref="G51:G59" si="4">F51*E51</f>
        <v>0</v>
      </c>
      <c r="H51" s="7">
        <f t="shared" ref="H51:H59" si="5">G51*10%</f>
        <v>0</v>
      </c>
    </row>
    <row r="52" spans="1:9" ht="122.25" customHeight="1" x14ac:dyDescent="0.25">
      <c r="A52" s="11">
        <v>12</v>
      </c>
      <c r="B52" s="12" t="s">
        <v>331</v>
      </c>
      <c r="C52" s="12" t="s">
        <v>332</v>
      </c>
      <c r="D52" s="11" t="s">
        <v>247</v>
      </c>
      <c r="E52" s="11">
        <v>1</v>
      </c>
      <c r="F52" s="70"/>
      <c r="G52" s="7">
        <f t="shared" si="4"/>
        <v>0</v>
      </c>
      <c r="H52" s="7">
        <f t="shared" si="5"/>
        <v>0</v>
      </c>
    </row>
    <row r="53" spans="1:9" ht="100" x14ac:dyDescent="0.25">
      <c r="A53" s="11">
        <v>13</v>
      </c>
      <c r="B53" s="12" t="s">
        <v>331</v>
      </c>
      <c r="C53" s="12" t="s">
        <v>333</v>
      </c>
      <c r="D53" s="11" t="s">
        <v>247</v>
      </c>
      <c r="E53" s="11">
        <v>1</v>
      </c>
      <c r="F53" s="70"/>
      <c r="G53" s="7">
        <f t="shared" si="4"/>
        <v>0</v>
      </c>
      <c r="H53" s="7">
        <f t="shared" si="5"/>
        <v>0</v>
      </c>
    </row>
    <row r="54" spans="1:9" ht="125" x14ac:dyDescent="0.25">
      <c r="A54" s="34">
        <v>24</v>
      </c>
      <c r="B54" s="45" t="s">
        <v>334</v>
      </c>
      <c r="C54" s="72" t="s">
        <v>335</v>
      </c>
      <c r="D54" s="34" t="s">
        <v>247</v>
      </c>
      <c r="E54" s="34">
        <v>1</v>
      </c>
      <c r="F54" s="73"/>
      <c r="G54" s="7">
        <f t="shared" si="4"/>
        <v>0</v>
      </c>
      <c r="H54" s="7">
        <f t="shared" si="5"/>
        <v>0</v>
      </c>
    </row>
    <row r="55" spans="1:9" ht="87.5" x14ac:dyDescent="0.25">
      <c r="A55" s="34">
        <v>32</v>
      </c>
      <c r="B55" s="45" t="s">
        <v>336</v>
      </c>
      <c r="C55" s="45" t="s">
        <v>337</v>
      </c>
      <c r="D55" s="34" t="s">
        <v>247</v>
      </c>
      <c r="E55" s="34">
        <v>1</v>
      </c>
      <c r="F55" s="73"/>
      <c r="G55" s="7">
        <f t="shared" si="4"/>
        <v>0</v>
      </c>
      <c r="H55" s="7">
        <f t="shared" si="5"/>
        <v>0</v>
      </c>
    </row>
    <row r="56" spans="1:9" ht="25" x14ac:dyDescent="0.25">
      <c r="A56" s="35">
        <v>33</v>
      </c>
      <c r="B56" s="74" t="s">
        <v>338</v>
      </c>
      <c r="C56" s="46" t="s">
        <v>339</v>
      </c>
      <c r="D56" s="35" t="s">
        <v>247</v>
      </c>
      <c r="E56" s="35">
        <v>1</v>
      </c>
      <c r="F56" s="73"/>
      <c r="G56" s="7">
        <f t="shared" si="4"/>
        <v>0</v>
      </c>
      <c r="H56" s="7">
        <f t="shared" si="5"/>
        <v>0</v>
      </c>
    </row>
    <row r="57" spans="1:9" ht="25" x14ac:dyDescent="0.25">
      <c r="A57" s="34">
        <v>34</v>
      </c>
      <c r="B57" s="45" t="s">
        <v>338</v>
      </c>
      <c r="C57" s="45" t="s">
        <v>340</v>
      </c>
      <c r="D57" s="34" t="s">
        <v>247</v>
      </c>
      <c r="E57" s="34">
        <v>1</v>
      </c>
      <c r="F57" s="73"/>
      <c r="G57" s="7">
        <f t="shared" si="4"/>
        <v>0</v>
      </c>
      <c r="H57" s="7">
        <f t="shared" si="5"/>
        <v>0</v>
      </c>
    </row>
    <row r="58" spans="1:9" ht="25" x14ac:dyDescent="0.25">
      <c r="A58" s="11">
        <v>35</v>
      </c>
      <c r="B58" s="12" t="s">
        <v>338</v>
      </c>
      <c r="C58" s="12" t="s">
        <v>341</v>
      </c>
      <c r="D58" s="11" t="s">
        <v>247</v>
      </c>
      <c r="E58" s="11">
        <v>2</v>
      </c>
      <c r="F58" s="38"/>
      <c r="G58" s="7">
        <f t="shared" si="4"/>
        <v>0</v>
      </c>
      <c r="H58" s="7">
        <f t="shared" si="5"/>
        <v>0</v>
      </c>
    </row>
    <row r="59" spans="1:9" ht="109.5" customHeight="1" x14ac:dyDescent="0.25">
      <c r="A59" s="5">
        <v>47</v>
      </c>
      <c r="B59" s="6" t="s">
        <v>342</v>
      </c>
      <c r="C59" s="6" t="s">
        <v>343</v>
      </c>
      <c r="D59" s="5" t="s">
        <v>247</v>
      </c>
      <c r="E59" s="5">
        <v>1</v>
      </c>
      <c r="F59" s="38"/>
      <c r="G59" s="7">
        <f t="shared" si="4"/>
        <v>0</v>
      </c>
      <c r="H59" s="7">
        <f t="shared" si="5"/>
        <v>0</v>
      </c>
    </row>
    <row r="60" spans="1:9" x14ac:dyDescent="0.25">
      <c r="A60" s="472" t="s">
        <v>344</v>
      </c>
      <c r="B60" s="472"/>
      <c r="C60" s="472"/>
      <c r="D60" s="472"/>
      <c r="E60" s="472"/>
      <c r="F60" s="472"/>
      <c r="G60" s="472"/>
      <c r="H60" s="75">
        <f>SUM(H50:H59)</f>
        <v>0</v>
      </c>
    </row>
    <row r="62" spans="1:9" x14ac:dyDescent="0.25">
      <c r="A62" s="9" t="s">
        <v>345</v>
      </c>
    </row>
    <row r="63" spans="1:9" x14ac:dyDescent="0.25">
      <c r="H63" s="76">
        <f>G44+H60</f>
        <v>0</v>
      </c>
    </row>
    <row r="64" spans="1:9" x14ac:dyDescent="0.25">
      <c r="H64" s="76">
        <f>H63/12</f>
        <v>0</v>
      </c>
      <c r="I64" s="9" t="s">
        <v>346</v>
      </c>
    </row>
    <row r="65" spans="8:9" x14ac:dyDescent="0.25">
      <c r="H65" s="76">
        <f>H64/12</f>
        <v>0</v>
      </c>
      <c r="I65" s="9" t="s">
        <v>347</v>
      </c>
    </row>
  </sheetData>
  <mergeCells count="3">
    <mergeCell ref="A60:G60"/>
    <mergeCell ref="A44:F44"/>
    <mergeCell ref="B1:F1"/>
  </mergeCells>
  <pageMargins left="0.511811024" right="0.511811024" top="0.78740157499999996" bottom="0.78740157499999996" header="0.31496062000000002" footer="0.31496062000000002"/>
  <pageSetup paperSize="9" scale="45" fitToWidth="2" fitToHeight="2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588FD-A2AF-4C09-9CE2-3D7A4C927FD1}">
  <sheetPr>
    <pageSetUpPr fitToPage="1"/>
  </sheetPr>
  <dimension ref="A1:H14"/>
  <sheetViews>
    <sheetView topLeftCell="A2" workbookViewId="0">
      <selection activeCell="K21" sqref="K21"/>
    </sheetView>
  </sheetViews>
  <sheetFormatPr defaultColWidth="9.1796875" defaultRowHeight="12.5" x14ac:dyDescent="0.25"/>
  <cols>
    <col min="1" max="1" width="5.26953125" style="1" bestFit="1" customWidth="1"/>
    <col min="2" max="2" width="21.81640625" style="1" bestFit="1" customWidth="1"/>
    <col min="3" max="3" width="24.453125" style="1" customWidth="1"/>
    <col min="4" max="4" width="9.26953125" style="1" customWidth="1"/>
    <col min="5" max="5" width="8.453125" style="1" bestFit="1" customWidth="1"/>
    <col min="6" max="6" width="16.7265625" style="1" customWidth="1"/>
    <col min="7" max="7" width="13.81640625" style="1" bestFit="1" customWidth="1"/>
    <col min="8" max="8" width="14.26953125" style="1" customWidth="1"/>
    <col min="9" max="16384" width="9.1796875" style="1"/>
  </cols>
  <sheetData>
    <row r="1" spans="1:8" s="82" customFormat="1" ht="146.25" customHeight="1" x14ac:dyDescent="0.25">
      <c r="A1" s="80"/>
      <c r="B1" s="266" t="s">
        <v>0</v>
      </c>
      <c r="C1" s="266"/>
      <c r="D1" s="266"/>
      <c r="E1" s="266"/>
      <c r="F1" s="266"/>
      <c r="G1" s="1"/>
      <c r="H1" s="81"/>
    </row>
    <row r="2" spans="1:8" x14ac:dyDescent="0.25">
      <c r="A2" s="1" t="s">
        <v>348</v>
      </c>
    </row>
    <row r="4" spans="1:8" ht="26" x14ac:dyDescent="0.25">
      <c r="A4" s="29" t="s">
        <v>2</v>
      </c>
      <c r="B4" s="29" t="s">
        <v>242</v>
      </c>
      <c r="C4" s="29" t="s">
        <v>243</v>
      </c>
      <c r="D4" s="30" t="s">
        <v>76</v>
      </c>
      <c r="E4" s="29" t="s">
        <v>244</v>
      </c>
      <c r="F4" s="3" t="s">
        <v>226</v>
      </c>
      <c r="G4" s="3" t="s">
        <v>227</v>
      </c>
      <c r="H4" s="3" t="s">
        <v>326</v>
      </c>
    </row>
    <row r="5" spans="1:8" ht="50" x14ac:dyDescent="0.25">
      <c r="A5" s="13">
        <v>1</v>
      </c>
      <c r="B5" s="13" t="s">
        <v>349</v>
      </c>
      <c r="C5" s="13" t="s">
        <v>350</v>
      </c>
      <c r="D5" s="13" t="s">
        <v>316</v>
      </c>
      <c r="E5" s="13">
        <v>2</v>
      </c>
      <c r="F5" s="14"/>
      <c r="G5" s="62">
        <f>F5*E5</f>
        <v>0</v>
      </c>
      <c r="H5" s="63">
        <f>G5*10%</f>
        <v>0</v>
      </c>
    </row>
    <row r="6" spans="1:8" ht="25" x14ac:dyDescent="0.25">
      <c r="A6" s="13">
        <v>2</v>
      </c>
      <c r="B6" s="13" t="s">
        <v>351</v>
      </c>
      <c r="C6" s="13" t="s">
        <v>352</v>
      </c>
      <c r="D6" s="13" t="s">
        <v>316</v>
      </c>
      <c r="E6" s="13">
        <v>1</v>
      </c>
      <c r="F6" s="14"/>
      <c r="G6" s="62">
        <f t="shared" ref="G6:G11" si="0">F6*E6</f>
        <v>0</v>
      </c>
      <c r="H6" s="63">
        <f t="shared" ref="H6:H11" si="1">G6*10%</f>
        <v>0</v>
      </c>
    </row>
    <row r="7" spans="1:8" ht="37.5" x14ac:dyDescent="0.25">
      <c r="A7" s="13">
        <v>3</v>
      </c>
      <c r="B7" s="13" t="s">
        <v>353</v>
      </c>
      <c r="C7" s="13" t="s">
        <v>354</v>
      </c>
      <c r="D7" s="13"/>
      <c r="E7" s="13">
        <v>2</v>
      </c>
      <c r="F7" s="55"/>
      <c r="G7" s="62">
        <f t="shared" si="0"/>
        <v>0</v>
      </c>
      <c r="H7" s="63">
        <f t="shared" si="1"/>
        <v>0</v>
      </c>
    </row>
    <row r="8" spans="1:8" ht="70.5" customHeight="1" x14ac:dyDescent="0.25">
      <c r="A8" s="13">
        <v>4</v>
      </c>
      <c r="B8" s="13" t="s">
        <v>355</v>
      </c>
      <c r="C8" s="13" t="s">
        <v>356</v>
      </c>
      <c r="D8" s="13"/>
      <c r="E8" s="13">
        <v>2</v>
      </c>
      <c r="F8" s="55"/>
      <c r="G8" s="62">
        <f t="shared" si="0"/>
        <v>0</v>
      </c>
      <c r="H8" s="63">
        <f t="shared" si="1"/>
        <v>0</v>
      </c>
    </row>
    <row r="9" spans="1:8" ht="25" x14ac:dyDescent="0.25">
      <c r="A9" s="13">
        <v>5</v>
      </c>
      <c r="B9" s="13" t="s">
        <v>357</v>
      </c>
      <c r="C9" s="13" t="s">
        <v>358</v>
      </c>
      <c r="D9" s="13"/>
      <c r="E9" s="13">
        <v>2</v>
      </c>
      <c r="F9" s="55"/>
      <c r="G9" s="62">
        <f t="shared" si="0"/>
        <v>0</v>
      </c>
      <c r="H9" s="63">
        <f t="shared" si="1"/>
        <v>0</v>
      </c>
    </row>
    <row r="10" spans="1:8" ht="72" customHeight="1" x14ac:dyDescent="0.25">
      <c r="A10" s="13">
        <v>6</v>
      </c>
      <c r="B10" s="13" t="s">
        <v>359</v>
      </c>
      <c r="C10" s="13" t="s">
        <v>360</v>
      </c>
      <c r="D10" s="13" t="s">
        <v>316</v>
      </c>
      <c r="E10" s="13">
        <v>2</v>
      </c>
      <c r="F10" s="10"/>
      <c r="G10" s="62">
        <f t="shared" si="0"/>
        <v>0</v>
      </c>
      <c r="H10" s="63">
        <f t="shared" si="1"/>
        <v>0</v>
      </c>
    </row>
    <row r="11" spans="1:8" ht="50" x14ac:dyDescent="0.25">
      <c r="A11" s="36">
        <v>7</v>
      </c>
      <c r="B11" s="36" t="s">
        <v>361</v>
      </c>
      <c r="C11" s="37" t="s">
        <v>362</v>
      </c>
      <c r="D11" s="13" t="s">
        <v>316</v>
      </c>
      <c r="E11" s="36">
        <v>1</v>
      </c>
      <c r="F11" s="14"/>
      <c r="G11" s="62">
        <f t="shared" si="0"/>
        <v>0</v>
      </c>
      <c r="H11" s="63">
        <f t="shared" si="1"/>
        <v>0</v>
      </c>
    </row>
    <row r="12" spans="1:8" x14ac:dyDescent="0.25">
      <c r="A12" s="475" t="s">
        <v>344</v>
      </c>
      <c r="B12" s="476"/>
      <c r="C12" s="476"/>
      <c r="D12" s="476"/>
      <c r="E12" s="476"/>
      <c r="F12" s="477"/>
      <c r="G12" s="64">
        <f>SUM(G5:G11)</f>
        <v>0</v>
      </c>
      <c r="H12" s="54">
        <f>SUM(H5:H11)</f>
        <v>0</v>
      </c>
    </row>
    <row r="13" spans="1:8" ht="15" customHeight="1" x14ac:dyDescent="0.25">
      <c r="A13" s="478" t="s">
        <v>363</v>
      </c>
      <c r="B13" s="479"/>
      <c r="C13" s="479"/>
      <c r="D13" s="479"/>
      <c r="E13" s="479"/>
      <c r="F13" s="479"/>
      <c r="G13" s="480"/>
      <c r="H13" s="54">
        <f>H12/12</f>
        <v>0</v>
      </c>
    </row>
    <row r="14" spans="1:8" x14ac:dyDescent="0.25">
      <c r="G14" s="15"/>
    </row>
  </sheetData>
  <mergeCells count="3">
    <mergeCell ref="A12:F12"/>
    <mergeCell ref="A13:G13"/>
    <mergeCell ref="B1:F1"/>
  </mergeCells>
  <pageMargins left="0.511811024" right="0.511811024" top="0.78740157499999996" bottom="0.78740157499999996" header="0.31496062000000002" footer="0.31496062000000002"/>
  <pageSetup paperSize="9" scale="75" fitToHeight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A3AD4-58F3-4A4D-AAD2-82DD5320F7E5}">
  <sheetPr>
    <pageSetUpPr fitToPage="1"/>
  </sheetPr>
  <dimension ref="A1:H62"/>
  <sheetViews>
    <sheetView topLeftCell="A8" workbookViewId="0">
      <selection activeCell="I21" sqref="I21"/>
    </sheetView>
  </sheetViews>
  <sheetFormatPr defaultColWidth="9.1796875" defaultRowHeight="12.5" x14ac:dyDescent="0.25"/>
  <cols>
    <col min="1" max="1" width="9.26953125" style="1" bestFit="1" customWidth="1"/>
    <col min="2" max="2" width="13.1796875" style="1" bestFit="1" customWidth="1"/>
    <col min="3" max="3" width="19.7265625" style="1" customWidth="1"/>
    <col min="4" max="4" width="21.81640625" style="1" customWidth="1"/>
    <col min="5" max="5" width="11.54296875" style="1" bestFit="1" customWidth="1"/>
    <col min="6" max="6" width="13" style="16" customWidth="1"/>
    <col min="7" max="7" width="13.26953125" style="16" bestFit="1" customWidth="1"/>
    <col min="8" max="8" width="13.54296875" style="1" customWidth="1"/>
    <col min="9" max="9" width="9.1796875" style="1"/>
    <col min="10" max="10" width="9.54296875" style="1" bestFit="1" customWidth="1"/>
    <col min="11" max="16384" width="9.1796875" style="1"/>
  </cols>
  <sheetData>
    <row r="1" spans="1:8" s="82" customFormat="1" ht="13" x14ac:dyDescent="0.25">
      <c r="A1" s="80"/>
      <c r="B1" s="266" t="s">
        <v>0</v>
      </c>
      <c r="C1" s="266"/>
      <c r="D1" s="266"/>
      <c r="E1" s="266"/>
      <c r="F1" s="266"/>
      <c r="G1" s="1"/>
      <c r="H1" s="81"/>
    </row>
    <row r="3" spans="1:8" ht="13" x14ac:dyDescent="0.3">
      <c r="A3" s="2" t="s">
        <v>364</v>
      </c>
    </row>
    <row r="5" spans="1:8" ht="13" x14ac:dyDescent="0.25">
      <c r="A5" s="18" t="s">
        <v>2</v>
      </c>
      <c r="B5" s="18" t="s">
        <v>242</v>
      </c>
      <c r="C5" s="18" t="s">
        <v>3</v>
      </c>
      <c r="D5" s="18" t="s">
        <v>316</v>
      </c>
      <c r="E5" s="18" t="s">
        <v>225</v>
      </c>
      <c r="F5" s="3" t="s">
        <v>226</v>
      </c>
      <c r="G5" s="3" t="s">
        <v>227</v>
      </c>
    </row>
    <row r="6" spans="1:8" s="20" customFormat="1" x14ac:dyDescent="0.25">
      <c r="A6" s="19">
        <v>1</v>
      </c>
      <c r="B6" s="12" t="s">
        <v>365</v>
      </c>
      <c r="C6" s="12" t="s">
        <v>366</v>
      </c>
      <c r="D6" s="19" t="s">
        <v>367</v>
      </c>
      <c r="E6" s="19">
        <v>20</v>
      </c>
      <c r="F6" s="7"/>
      <c r="G6" s="7">
        <f>F6*E6</f>
        <v>0</v>
      </c>
    </row>
    <row r="7" spans="1:8" s="20" customFormat="1" x14ac:dyDescent="0.25">
      <c r="A7" s="19">
        <v>2</v>
      </c>
      <c r="B7" s="12" t="s">
        <v>368</v>
      </c>
      <c r="C7" s="12" t="s">
        <v>369</v>
      </c>
      <c r="D7" s="19" t="s">
        <v>370</v>
      </c>
      <c r="E7" s="19">
        <v>60</v>
      </c>
      <c r="F7" s="7"/>
      <c r="G7" s="7">
        <f>F7*E7</f>
        <v>0</v>
      </c>
    </row>
    <row r="8" spans="1:8" s="20" customFormat="1" ht="25" x14ac:dyDescent="0.25">
      <c r="A8" s="19">
        <v>3</v>
      </c>
      <c r="B8" s="12" t="s">
        <v>371</v>
      </c>
      <c r="C8" s="12" t="s">
        <v>372</v>
      </c>
      <c r="D8" s="19" t="s">
        <v>367</v>
      </c>
      <c r="E8" s="19">
        <v>6</v>
      </c>
      <c r="F8" s="38"/>
      <c r="G8" s="38">
        <f t="shared" ref="G8:G20" si="0">E8*F8</f>
        <v>0</v>
      </c>
    </row>
    <row r="9" spans="1:8" s="20" customFormat="1" ht="25" x14ac:dyDescent="0.25">
      <c r="A9" s="21">
        <v>4</v>
      </c>
      <c r="B9" s="6" t="s">
        <v>373</v>
      </c>
      <c r="C9" s="6" t="s">
        <v>374</v>
      </c>
      <c r="D9" s="21" t="s">
        <v>375</v>
      </c>
      <c r="E9" s="21">
        <v>50</v>
      </c>
      <c r="F9" s="38"/>
      <c r="G9" s="38">
        <f t="shared" si="0"/>
        <v>0</v>
      </c>
    </row>
    <row r="10" spans="1:8" s="20" customFormat="1" ht="50" x14ac:dyDescent="0.25">
      <c r="A10" s="21">
        <v>5</v>
      </c>
      <c r="B10" s="5" t="s">
        <v>376</v>
      </c>
      <c r="C10" s="5" t="s">
        <v>377</v>
      </c>
      <c r="D10" s="5" t="s">
        <v>316</v>
      </c>
      <c r="E10" s="5">
        <v>10</v>
      </c>
      <c r="F10" s="38"/>
      <c r="G10" s="38">
        <f t="shared" si="0"/>
        <v>0</v>
      </c>
    </row>
    <row r="11" spans="1:8" s="20" customFormat="1" ht="25" x14ac:dyDescent="0.25">
      <c r="A11" s="21">
        <v>6</v>
      </c>
      <c r="B11" s="5" t="s">
        <v>378</v>
      </c>
      <c r="C11" s="5" t="s">
        <v>379</v>
      </c>
      <c r="D11" s="21" t="s">
        <v>367</v>
      </c>
      <c r="E11" s="21">
        <v>6</v>
      </c>
      <c r="F11" s="38"/>
      <c r="G11" s="38">
        <f t="shared" si="0"/>
        <v>0</v>
      </c>
    </row>
    <row r="12" spans="1:8" s="20" customFormat="1" ht="25" x14ac:dyDescent="0.25">
      <c r="A12" s="21">
        <v>7</v>
      </c>
      <c r="B12" s="5" t="s">
        <v>380</v>
      </c>
      <c r="C12" s="6" t="s">
        <v>381</v>
      </c>
      <c r="D12" s="21" t="s">
        <v>382</v>
      </c>
      <c r="E12" s="21">
        <v>4</v>
      </c>
      <c r="F12" s="38"/>
      <c r="G12" s="38">
        <f t="shared" si="0"/>
        <v>0</v>
      </c>
    </row>
    <row r="13" spans="1:8" s="20" customFormat="1" ht="25" x14ac:dyDescent="0.25">
      <c r="A13" s="21">
        <v>8</v>
      </c>
      <c r="B13" s="5" t="s">
        <v>383</v>
      </c>
      <c r="C13" s="5" t="s">
        <v>384</v>
      </c>
      <c r="D13" s="21" t="s">
        <v>385</v>
      </c>
      <c r="E13" s="21">
        <v>100</v>
      </c>
      <c r="F13" s="38"/>
      <c r="G13" s="38">
        <f t="shared" si="0"/>
        <v>0</v>
      </c>
    </row>
    <row r="14" spans="1:8" s="20" customFormat="1" ht="37.5" x14ac:dyDescent="0.25">
      <c r="A14" s="21">
        <v>9</v>
      </c>
      <c r="B14" s="5" t="s">
        <v>386</v>
      </c>
      <c r="C14" s="5" t="s">
        <v>387</v>
      </c>
      <c r="D14" s="5" t="s">
        <v>388</v>
      </c>
      <c r="E14" s="21">
        <v>5</v>
      </c>
      <c r="F14" s="38"/>
      <c r="G14" s="38">
        <f t="shared" si="0"/>
        <v>0</v>
      </c>
    </row>
    <row r="15" spans="1:8" s="20" customFormat="1" ht="37.5" x14ac:dyDescent="0.25">
      <c r="A15" s="21">
        <v>10</v>
      </c>
      <c r="B15" s="6" t="s">
        <v>389</v>
      </c>
      <c r="C15" s="6" t="s">
        <v>390</v>
      </c>
      <c r="D15" s="21" t="s">
        <v>385</v>
      </c>
      <c r="E15" s="21">
        <v>72</v>
      </c>
      <c r="F15" s="38"/>
      <c r="G15" s="38">
        <f t="shared" si="0"/>
        <v>0</v>
      </c>
    </row>
    <row r="16" spans="1:8" s="20" customFormat="1" ht="37.5" x14ac:dyDescent="0.25">
      <c r="A16" s="21">
        <v>11</v>
      </c>
      <c r="B16" s="5" t="s">
        <v>389</v>
      </c>
      <c r="C16" s="5" t="s">
        <v>391</v>
      </c>
      <c r="D16" s="21" t="s">
        <v>392</v>
      </c>
      <c r="E16" s="21">
        <v>6</v>
      </c>
      <c r="F16" s="38"/>
      <c r="G16" s="38">
        <f t="shared" si="0"/>
        <v>0</v>
      </c>
    </row>
    <row r="17" spans="1:7" s="20" customFormat="1" ht="37.5" x14ac:dyDescent="0.25">
      <c r="A17" s="21">
        <v>12</v>
      </c>
      <c r="B17" s="5" t="s">
        <v>393</v>
      </c>
      <c r="C17" s="5" t="s">
        <v>394</v>
      </c>
      <c r="D17" s="21" t="s">
        <v>385</v>
      </c>
      <c r="E17" s="21">
        <v>48</v>
      </c>
      <c r="F17" s="38"/>
      <c r="G17" s="38">
        <f t="shared" si="0"/>
        <v>0</v>
      </c>
    </row>
    <row r="18" spans="1:7" s="20" customFormat="1" ht="25" x14ac:dyDescent="0.25">
      <c r="A18" s="5">
        <v>13</v>
      </c>
      <c r="B18" s="6" t="s">
        <v>395</v>
      </c>
      <c r="C18" s="6" t="s">
        <v>396</v>
      </c>
      <c r="D18" s="5" t="s">
        <v>397</v>
      </c>
      <c r="E18" s="5">
        <v>1</v>
      </c>
      <c r="F18" s="38"/>
      <c r="G18" s="38">
        <f t="shared" si="0"/>
        <v>0</v>
      </c>
    </row>
    <row r="19" spans="1:7" s="20" customFormat="1" ht="50" x14ac:dyDescent="0.25">
      <c r="A19" s="21">
        <v>14</v>
      </c>
      <c r="B19" s="6" t="s">
        <v>398</v>
      </c>
      <c r="C19" s="6" t="s">
        <v>399</v>
      </c>
      <c r="D19" s="21" t="s">
        <v>400</v>
      </c>
      <c r="E19" s="5">
        <v>30</v>
      </c>
      <c r="F19" s="38"/>
      <c r="G19" s="38">
        <f t="shared" si="0"/>
        <v>0</v>
      </c>
    </row>
    <row r="20" spans="1:7" s="20" customFormat="1" ht="25" x14ac:dyDescent="0.25">
      <c r="A20" s="21">
        <v>15</v>
      </c>
      <c r="B20" s="6" t="s">
        <v>401</v>
      </c>
      <c r="C20" s="6" t="s">
        <v>402</v>
      </c>
      <c r="D20" s="21" t="s">
        <v>385</v>
      </c>
      <c r="E20" s="21">
        <v>60</v>
      </c>
      <c r="F20" s="38"/>
      <c r="G20" s="38">
        <f t="shared" si="0"/>
        <v>0</v>
      </c>
    </row>
    <row r="21" spans="1:7" s="20" customFormat="1" ht="25" x14ac:dyDescent="0.25">
      <c r="A21" s="21">
        <v>16</v>
      </c>
      <c r="B21" s="5" t="s">
        <v>403</v>
      </c>
      <c r="C21" s="5" t="s">
        <v>404</v>
      </c>
      <c r="D21" s="21" t="s">
        <v>367</v>
      </c>
      <c r="E21" s="21">
        <v>3</v>
      </c>
      <c r="F21" s="38"/>
      <c r="G21" s="38">
        <f>F21*E21</f>
        <v>0</v>
      </c>
    </row>
    <row r="22" spans="1:7" s="20" customFormat="1" ht="25" x14ac:dyDescent="0.25">
      <c r="A22" s="21">
        <v>17</v>
      </c>
      <c r="B22" s="8" t="s">
        <v>405</v>
      </c>
      <c r="C22" s="6" t="s">
        <v>406</v>
      </c>
      <c r="D22" s="21" t="s">
        <v>367</v>
      </c>
      <c r="E22" s="21">
        <v>8</v>
      </c>
      <c r="F22" s="38"/>
      <c r="G22" s="38">
        <f>F22*E22</f>
        <v>0</v>
      </c>
    </row>
    <row r="23" spans="1:7" s="20" customFormat="1" ht="25" x14ac:dyDescent="0.25">
      <c r="A23" s="21">
        <v>18</v>
      </c>
      <c r="B23" s="6" t="s">
        <v>407</v>
      </c>
      <c r="C23" s="6" t="s">
        <v>408</v>
      </c>
      <c r="D23" s="21" t="s">
        <v>258</v>
      </c>
      <c r="E23" s="21">
        <v>8</v>
      </c>
      <c r="F23" s="38"/>
      <c r="G23" s="38">
        <f t="shared" ref="G23:G38" si="1">E23*F23</f>
        <v>0</v>
      </c>
    </row>
    <row r="24" spans="1:7" s="20" customFormat="1" ht="37.5" x14ac:dyDescent="0.25">
      <c r="A24" s="21">
        <v>19</v>
      </c>
      <c r="B24" s="6" t="s">
        <v>409</v>
      </c>
      <c r="C24" s="6" t="s">
        <v>410</v>
      </c>
      <c r="D24" s="21" t="s">
        <v>385</v>
      </c>
      <c r="E24" s="21">
        <v>72</v>
      </c>
      <c r="F24" s="38"/>
      <c r="G24" s="38">
        <f t="shared" si="1"/>
        <v>0</v>
      </c>
    </row>
    <row r="25" spans="1:7" s="20" customFormat="1" ht="50" x14ac:dyDescent="0.25">
      <c r="A25" s="21">
        <v>20</v>
      </c>
      <c r="B25" s="6" t="s">
        <v>411</v>
      </c>
      <c r="C25" s="6" t="s">
        <v>412</v>
      </c>
      <c r="D25" s="21" t="s">
        <v>385</v>
      </c>
      <c r="E25" s="21">
        <v>30</v>
      </c>
      <c r="F25" s="22"/>
      <c r="G25" s="22">
        <f t="shared" si="1"/>
        <v>0</v>
      </c>
    </row>
    <row r="26" spans="1:7" s="20" customFormat="1" ht="37.5" x14ac:dyDescent="0.25">
      <c r="A26" s="21">
        <v>21</v>
      </c>
      <c r="B26" s="5" t="s">
        <v>413</v>
      </c>
      <c r="C26" s="5" t="s">
        <v>414</v>
      </c>
      <c r="D26" s="21" t="s">
        <v>258</v>
      </c>
      <c r="E26" s="21">
        <v>48</v>
      </c>
      <c r="F26" s="22"/>
      <c r="G26" s="22">
        <f t="shared" si="1"/>
        <v>0</v>
      </c>
    </row>
    <row r="27" spans="1:7" s="20" customFormat="1" x14ac:dyDescent="0.25">
      <c r="A27" s="21">
        <v>22</v>
      </c>
      <c r="B27" s="6" t="s">
        <v>415</v>
      </c>
      <c r="C27" s="6" t="s">
        <v>416</v>
      </c>
      <c r="D27" s="21" t="s">
        <v>258</v>
      </c>
      <c r="E27" s="21">
        <v>5</v>
      </c>
      <c r="F27" s="38"/>
      <c r="G27" s="38">
        <f t="shared" si="1"/>
        <v>0</v>
      </c>
    </row>
    <row r="28" spans="1:7" s="20" customFormat="1" x14ac:dyDescent="0.25">
      <c r="A28" s="21">
        <v>23</v>
      </c>
      <c r="B28" s="5" t="s">
        <v>417</v>
      </c>
      <c r="C28" s="5" t="s">
        <v>418</v>
      </c>
      <c r="D28" s="21" t="s">
        <v>258</v>
      </c>
      <c r="E28" s="21">
        <v>24</v>
      </c>
      <c r="F28" s="38"/>
      <c r="G28" s="38">
        <f t="shared" si="1"/>
        <v>0</v>
      </c>
    </row>
    <row r="29" spans="1:7" s="20" customFormat="1" ht="37.5" x14ac:dyDescent="0.25">
      <c r="A29" s="21">
        <v>24</v>
      </c>
      <c r="B29" s="6" t="s">
        <v>419</v>
      </c>
      <c r="C29" s="6" t="s">
        <v>420</v>
      </c>
      <c r="D29" s="21" t="s">
        <v>385</v>
      </c>
      <c r="E29" s="21">
        <v>36</v>
      </c>
      <c r="F29" s="38"/>
      <c r="G29" s="38">
        <f t="shared" si="1"/>
        <v>0</v>
      </c>
    </row>
    <row r="30" spans="1:7" s="20" customFormat="1" ht="37.5" x14ac:dyDescent="0.25">
      <c r="A30" s="21">
        <v>25</v>
      </c>
      <c r="B30" s="6" t="s">
        <v>419</v>
      </c>
      <c r="C30" s="6" t="s">
        <v>421</v>
      </c>
      <c r="D30" s="21" t="s">
        <v>258</v>
      </c>
      <c r="E30" s="21">
        <v>36</v>
      </c>
      <c r="F30" s="38"/>
      <c r="G30" s="38">
        <f t="shared" si="1"/>
        <v>0</v>
      </c>
    </row>
    <row r="31" spans="1:7" s="20" customFormat="1" ht="37.5" x14ac:dyDescent="0.25">
      <c r="A31" s="21">
        <v>26</v>
      </c>
      <c r="B31" s="5" t="s">
        <v>422</v>
      </c>
      <c r="C31" s="5" t="s">
        <v>423</v>
      </c>
      <c r="D31" s="21" t="s">
        <v>258</v>
      </c>
      <c r="E31" s="21">
        <v>20</v>
      </c>
      <c r="F31" s="38"/>
      <c r="G31" s="38">
        <f t="shared" si="1"/>
        <v>0</v>
      </c>
    </row>
    <row r="32" spans="1:7" s="20" customFormat="1" ht="37.5" x14ac:dyDescent="0.25">
      <c r="A32" s="21">
        <v>27</v>
      </c>
      <c r="B32" s="5" t="s">
        <v>424</v>
      </c>
      <c r="C32" s="5" t="s">
        <v>425</v>
      </c>
      <c r="D32" s="5" t="s">
        <v>392</v>
      </c>
      <c r="E32" s="5">
        <v>5</v>
      </c>
      <c r="F32" s="38"/>
      <c r="G32" s="38">
        <f t="shared" si="1"/>
        <v>0</v>
      </c>
    </row>
    <row r="33" spans="1:7" ht="25" x14ac:dyDescent="0.25">
      <c r="A33" s="21">
        <v>28</v>
      </c>
      <c r="B33" s="6" t="s">
        <v>426</v>
      </c>
      <c r="C33" s="6" t="s">
        <v>427</v>
      </c>
      <c r="D33" s="21" t="s">
        <v>316</v>
      </c>
      <c r="E33" s="21">
        <v>12</v>
      </c>
      <c r="F33" s="38"/>
      <c r="G33" s="38">
        <f t="shared" si="1"/>
        <v>0</v>
      </c>
    </row>
    <row r="34" spans="1:7" s="20" customFormat="1" ht="25" x14ac:dyDescent="0.25">
      <c r="A34" s="21">
        <v>29</v>
      </c>
      <c r="B34" s="5" t="s">
        <v>428</v>
      </c>
      <c r="C34" s="5" t="s">
        <v>429</v>
      </c>
      <c r="D34" s="21" t="s">
        <v>258</v>
      </c>
      <c r="E34" s="21">
        <v>60</v>
      </c>
      <c r="F34" s="38"/>
      <c r="G34" s="38">
        <f t="shared" si="1"/>
        <v>0</v>
      </c>
    </row>
    <row r="35" spans="1:7" s="20" customFormat="1" ht="25" x14ac:dyDescent="0.25">
      <c r="A35" s="21">
        <v>30</v>
      </c>
      <c r="B35" s="6" t="s">
        <v>430</v>
      </c>
      <c r="C35" s="6" t="s">
        <v>431</v>
      </c>
      <c r="D35" s="21" t="s">
        <v>432</v>
      </c>
      <c r="E35" s="21">
        <v>38</v>
      </c>
      <c r="F35" s="38"/>
      <c r="G35" s="38">
        <f t="shared" si="1"/>
        <v>0</v>
      </c>
    </row>
    <row r="36" spans="1:7" s="20" customFormat="1" ht="25" x14ac:dyDescent="0.25">
      <c r="A36" s="21">
        <v>31</v>
      </c>
      <c r="B36" s="6" t="s">
        <v>433</v>
      </c>
      <c r="C36" s="6" t="s">
        <v>434</v>
      </c>
      <c r="D36" s="21" t="s">
        <v>435</v>
      </c>
      <c r="E36" s="21">
        <v>110</v>
      </c>
      <c r="F36" s="38"/>
      <c r="G36" s="38">
        <f t="shared" si="1"/>
        <v>0</v>
      </c>
    </row>
    <row r="37" spans="1:7" s="20" customFormat="1" ht="37.5" x14ac:dyDescent="0.25">
      <c r="A37" s="21">
        <v>32</v>
      </c>
      <c r="B37" s="5" t="s">
        <v>436</v>
      </c>
      <c r="C37" s="5" t="s">
        <v>437</v>
      </c>
      <c r="D37" s="21" t="s">
        <v>385</v>
      </c>
      <c r="E37" s="21">
        <v>10</v>
      </c>
      <c r="F37" s="38"/>
      <c r="G37" s="38">
        <f t="shared" si="1"/>
        <v>0</v>
      </c>
    </row>
    <row r="38" spans="1:7" s="20" customFormat="1" ht="25" x14ac:dyDescent="0.25">
      <c r="A38" s="21">
        <v>33</v>
      </c>
      <c r="B38" s="6" t="s">
        <v>438</v>
      </c>
      <c r="C38" s="6" t="s">
        <v>439</v>
      </c>
      <c r="D38" s="21" t="s">
        <v>385</v>
      </c>
      <c r="E38" s="21">
        <v>24</v>
      </c>
      <c r="F38" s="38"/>
      <c r="G38" s="38">
        <f t="shared" si="1"/>
        <v>0</v>
      </c>
    </row>
    <row r="39" spans="1:7" s="20" customFormat="1" ht="37.5" x14ac:dyDescent="0.25">
      <c r="A39" s="21">
        <v>34</v>
      </c>
      <c r="B39" s="6" t="s">
        <v>440</v>
      </c>
      <c r="C39" s="6" t="s">
        <v>441</v>
      </c>
      <c r="D39" s="21" t="s">
        <v>442</v>
      </c>
      <c r="E39" s="21">
        <v>10</v>
      </c>
      <c r="F39" s="38"/>
      <c r="G39" s="38">
        <f>F39*E39</f>
        <v>0</v>
      </c>
    </row>
    <row r="40" spans="1:7" s="20" customFormat="1" ht="38" x14ac:dyDescent="0.25">
      <c r="A40" s="21">
        <v>35</v>
      </c>
      <c r="B40" s="5" t="s">
        <v>443</v>
      </c>
      <c r="C40" s="5" t="s">
        <v>444</v>
      </c>
      <c r="D40" s="21" t="s">
        <v>445</v>
      </c>
      <c r="E40" s="21">
        <v>4</v>
      </c>
      <c r="F40" s="38"/>
      <c r="G40" s="38">
        <f>F40*E40</f>
        <v>0</v>
      </c>
    </row>
    <row r="41" spans="1:7" s="20" customFormat="1" ht="25" x14ac:dyDescent="0.25">
      <c r="A41" s="21">
        <v>36</v>
      </c>
      <c r="B41" s="6" t="s">
        <v>446</v>
      </c>
      <c r="C41" s="6" t="s">
        <v>447</v>
      </c>
      <c r="D41" s="21" t="s">
        <v>385</v>
      </c>
      <c r="E41" s="21">
        <v>50</v>
      </c>
      <c r="F41" s="7"/>
      <c r="G41" s="38">
        <f>F41*E41</f>
        <v>0</v>
      </c>
    </row>
    <row r="42" spans="1:7" s="20" customFormat="1" ht="25" x14ac:dyDescent="0.25">
      <c r="A42" s="21">
        <v>37</v>
      </c>
      <c r="B42" s="5" t="s">
        <v>448</v>
      </c>
      <c r="C42" s="5" t="s">
        <v>449</v>
      </c>
      <c r="D42" s="21" t="s">
        <v>445</v>
      </c>
      <c r="E42" s="21">
        <v>8</v>
      </c>
      <c r="F42" s="38"/>
      <c r="G42" s="38">
        <f>E42*F42</f>
        <v>0</v>
      </c>
    </row>
    <row r="43" spans="1:7" s="20" customFormat="1" ht="25" x14ac:dyDescent="0.25">
      <c r="A43" s="21">
        <v>38</v>
      </c>
      <c r="B43" s="5" t="s">
        <v>450</v>
      </c>
      <c r="C43" s="5" t="s">
        <v>451</v>
      </c>
      <c r="D43" s="21" t="s">
        <v>316</v>
      </c>
      <c r="E43" s="21">
        <v>100</v>
      </c>
      <c r="F43" s="38"/>
      <c r="G43" s="38">
        <f>E43*F43</f>
        <v>0</v>
      </c>
    </row>
    <row r="44" spans="1:7" s="20" customFormat="1" ht="37.5" x14ac:dyDescent="0.25">
      <c r="A44" s="21">
        <v>39</v>
      </c>
      <c r="B44" s="5" t="s">
        <v>452</v>
      </c>
      <c r="C44" s="5" t="s">
        <v>453</v>
      </c>
      <c r="D44" s="21" t="s">
        <v>445</v>
      </c>
      <c r="E44" s="21">
        <v>10</v>
      </c>
      <c r="F44" s="38"/>
      <c r="G44" s="38">
        <f>E44*F44</f>
        <v>0</v>
      </c>
    </row>
    <row r="45" spans="1:7" s="20" customFormat="1" ht="25" x14ac:dyDescent="0.25">
      <c r="A45" s="21">
        <v>40</v>
      </c>
      <c r="B45" s="6" t="s">
        <v>454</v>
      </c>
      <c r="C45" s="6" t="s">
        <v>455</v>
      </c>
      <c r="D45" s="21" t="s">
        <v>456</v>
      </c>
      <c r="E45" s="21">
        <v>10</v>
      </c>
      <c r="F45" s="7"/>
      <c r="G45" s="38">
        <f t="shared" ref="G45:G47" si="2">E45*F45</f>
        <v>0</v>
      </c>
    </row>
    <row r="46" spans="1:7" s="20" customFormat="1" ht="25" x14ac:dyDescent="0.25">
      <c r="A46" s="21">
        <v>41</v>
      </c>
      <c r="B46" s="6" t="s">
        <v>457</v>
      </c>
      <c r="C46" s="6" t="s">
        <v>458</v>
      </c>
      <c r="D46" s="21" t="s">
        <v>456</v>
      </c>
      <c r="E46" s="21">
        <v>3</v>
      </c>
      <c r="F46" s="7"/>
      <c r="G46" s="38">
        <f t="shared" si="2"/>
        <v>0</v>
      </c>
    </row>
    <row r="47" spans="1:7" s="20" customFormat="1" ht="25" x14ac:dyDescent="0.25">
      <c r="A47" s="21">
        <v>42</v>
      </c>
      <c r="B47" s="6" t="s">
        <v>459</v>
      </c>
      <c r="C47" s="6" t="s">
        <v>460</v>
      </c>
      <c r="D47" s="21" t="s">
        <v>456</v>
      </c>
      <c r="E47" s="21">
        <v>10</v>
      </c>
      <c r="F47" s="7"/>
      <c r="G47" s="38">
        <f t="shared" si="2"/>
        <v>0</v>
      </c>
    </row>
    <row r="48" spans="1:7" s="20" customFormat="1" ht="37.5" x14ac:dyDescent="0.25">
      <c r="A48" s="21">
        <v>43</v>
      </c>
      <c r="B48" s="5" t="s">
        <v>461</v>
      </c>
      <c r="C48" s="5" t="s">
        <v>462</v>
      </c>
      <c r="D48" s="21" t="s">
        <v>463</v>
      </c>
      <c r="E48" s="21">
        <v>50</v>
      </c>
      <c r="F48" s="38"/>
      <c r="G48" s="38">
        <f t="shared" ref="G48:G60" si="3">F48*E48</f>
        <v>0</v>
      </c>
    </row>
    <row r="49" spans="1:7" s="20" customFormat="1" ht="37.5" x14ac:dyDescent="0.25">
      <c r="A49" s="21">
        <v>44</v>
      </c>
      <c r="B49" s="5" t="s">
        <v>464</v>
      </c>
      <c r="C49" s="6" t="s">
        <v>465</v>
      </c>
      <c r="D49" s="21" t="s">
        <v>385</v>
      </c>
      <c r="E49" s="21">
        <v>48</v>
      </c>
      <c r="F49" s="38"/>
      <c r="G49" s="38">
        <f t="shared" si="3"/>
        <v>0</v>
      </c>
    </row>
    <row r="50" spans="1:7" s="20" customFormat="1" ht="25" x14ac:dyDescent="0.25">
      <c r="A50" s="47">
        <v>45</v>
      </c>
      <c r="B50" s="34" t="s">
        <v>466</v>
      </c>
      <c r="C50" s="45" t="s">
        <v>467</v>
      </c>
      <c r="D50" s="47" t="s">
        <v>316</v>
      </c>
      <c r="E50" s="47">
        <v>1</v>
      </c>
      <c r="F50" s="38"/>
      <c r="G50" s="38">
        <f t="shared" si="3"/>
        <v>0</v>
      </c>
    </row>
    <row r="51" spans="1:7" s="20" customFormat="1" ht="37.5" x14ac:dyDescent="0.25">
      <c r="A51" s="47">
        <v>46</v>
      </c>
      <c r="B51" s="34" t="s">
        <v>468</v>
      </c>
      <c r="C51" s="45" t="s">
        <v>469</v>
      </c>
      <c r="D51" s="47" t="s">
        <v>385</v>
      </c>
      <c r="E51" s="47">
        <v>8</v>
      </c>
      <c r="F51" s="38"/>
      <c r="G51" s="38">
        <f t="shared" si="3"/>
        <v>0</v>
      </c>
    </row>
    <row r="52" spans="1:7" s="20" customFormat="1" ht="25" x14ac:dyDescent="0.25">
      <c r="A52" s="482">
        <v>47</v>
      </c>
      <c r="B52" s="482" t="s">
        <v>470</v>
      </c>
      <c r="C52" s="23" t="s">
        <v>471</v>
      </c>
      <c r="D52" s="482" t="s">
        <v>247</v>
      </c>
      <c r="E52" s="23">
        <v>3</v>
      </c>
      <c r="F52" s="38"/>
      <c r="G52" s="48">
        <f t="shared" si="3"/>
        <v>0</v>
      </c>
    </row>
    <row r="53" spans="1:7" s="20" customFormat="1" ht="37.5" x14ac:dyDescent="0.25">
      <c r="A53" s="483"/>
      <c r="B53" s="483"/>
      <c r="C53" s="23" t="s">
        <v>472</v>
      </c>
      <c r="D53" s="483"/>
      <c r="E53" s="23">
        <v>3</v>
      </c>
      <c r="F53" s="38"/>
      <c r="G53" s="48">
        <f t="shared" si="3"/>
        <v>0</v>
      </c>
    </row>
    <row r="54" spans="1:7" s="20" customFormat="1" ht="25" x14ac:dyDescent="0.25">
      <c r="A54" s="483"/>
      <c r="B54" s="483"/>
      <c r="C54" s="23" t="s">
        <v>473</v>
      </c>
      <c r="D54" s="483"/>
      <c r="E54" s="23">
        <v>3</v>
      </c>
      <c r="F54" s="38"/>
      <c r="G54" s="48">
        <f t="shared" si="3"/>
        <v>0</v>
      </c>
    </row>
    <row r="55" spans="1:7" s="20" customFormat="1" ht="37.5" x14ac:dyDescent="0.25">
      <c r="A55" s="482">
        <v>48</v>
      </c>
      <c r="B55" s="484" t="s">
        <v>470</v>
      </c>
      <c r="C55" s="49" t="s">
        <v>474</v>
      </c>
      <c r="D55" s="486" t="s">
        <v>247</v>
      </c>
      <c r="E55" s="23">
        <v>3</v>
      </c>
      <c r="F55" s="38"/>
      <c r="G55" s="48">
        <f t="shared" si="3"/>
        <v>0</v>
      </c>
    </row>
    <row r="56" spans="1:7" s="20" customFormat="1" ht="37.5" x14ac:dyDescent="0.25">
      <c r="A56" s="483"/>
      <c r="B56" s="485"/>
      <c r="C56" s="50" t="s">
        <v>475</v>
      </c>
      <c r="D56" s="487"/>
      <c r="E56" s="23">
        <v>3</v>
      </c>
      <c r="F56" s="38"/>
      <c r="G56" s="48">
        <f t="shared" si="3"/>
        <v>0</v>
      </c>
    </row>
    <row r="57" spans="1:7" s="20" customFormat="1" ht="37.5" x14ac:dyDescent="0.25">
      <c r="A57" s="483"/>
      <c r="B57" s="485"/>
      <c r="C57" s="23" t="s">
        <v>476</v>
      </c>
      <c r="D57" s="487"/>
      <c r="E57" s="23">
        <v>3</v>
      </c>
      <c r="F57" s="38"/>
      <c r="G57" s="48">
        <f t="shared" si="3"/>
        <v>0</v>
      </c>
    </row>
    <row r="58" spans="1:7" s="20" customFormat="1" ht="25" x14ac:dyDescent="0.25">
      <c r="A58" s="482">
        <v>49</v>
      </c>
      <c r="B58" s="482" t="s">
        <v>470</v>
      </c>
      <c r="C58" s="23" t="s">
        <v>477</v>
      </c>
      <c r="D58" s="482" t="s">
        <v>247</v>
      </c>
      <c r="E58" s="23">
        <v>3</v>
      </c>
      <c r="F58" s="38"/>
      <c r="G58" s="48">
        <f t="shared" si="3"/>
        <v>0</v>
      </c>
    </row>
    <row r="59" spans="1:7" s="20" customFormat="1" ht="37.5" x14ac:dyDescent="0.25">
      <c r="A59" s="483"/>
      <c r="B59" s="483"/>
      <c r="C59" s="23" t="s">
        <v>478</v>
      </c>
      <c r="D59" s="483"/>
      <c r="E59" s="23">
        <v>3</v>
      </c>
      <c r="F59" s="38"/>
      <c r="G59" s="48">
        <f t="shared" si="3"/>
        <v>0</v>
      </c>
    </row>
    <row r="60" spans="1:7" s="20" customFormat="1" ht="25" x14ac:dyDescent="0.25">
      <c r="A60" s="483"/>
      <c r="B60" s="483"/>
      <c r="C60" s="23" t="s">
        <v>479</v>
      </c>
      <c r="D60" s="483"/>
      <c r="E60" s="23">
        <v>3</v>
      </c>
      <c r="F60" s="38"/>
      <c r="G60" s="48">
        <f t="shared" si="3"/>
        <v>0</v>
      </c>
    </row>
    <row r="61" spans="1:7" x14ac:dyDescent="0.25">
      <c r="A61" s="488" t="s">
        <v>323</v>
      </c>
      <c r="B61" s="488"/>
      <c r="C61" s="488"/>
      <c r="D61" s="488"/>
      <c r="E61" s="488"/>
      <c r="F61" s="488"/>
      <c r="G61" s="65">
        <f>SUM(G6:G60)</f>
        <v>0</v>
      </c>
    </row>
    <row r="62" spans="1:7" x14ac:dyDescent="0.25">
      <c r="A62" s="481" t="s">
        <v>480</v>
      </c>
      <c r="B62" s="481"/>
      <c r="C62" s="481"/>
      <c r="D62" s="481"/>
      <c r="E62" s="481"/>
      <c r="F62" s="481"/>
      <c r="G62" s="66">
        <f>G61/12</f>
        <v>0</v>
      </c>
    </row>
  </sheetData>
  <mergeCells count="12">
    <mergeCell ref="B1:F1"/>
    <mergeCell ref="A62:F62"/>
    <mergeCell ref="A52:A54"/>
    <mergeCell ref="B52:B54"/>
    <mergeCell ref="D52:D54"/>
    <mergeCell ref="A55:A57"/>
    <mergeCell ref="B55:B57"/>
    <mergeCell ref="D55:D57"/>
    <mergeCell ref="A61:F61"/>
    <mergeCell ref="A58:A60"/>
    <mergeCell ref="B58:B60"/>
    <mergeCell ref="D58:D60"/>
  </mergeCells>
  <pageMargins left="0.511811024" right="0.511811024" top="0.78740157499999996" bottom="0.78740157499999996" header="0.31496062000000002" footer="0.31496062000000002"/>
  <pageSetup paperSize="9" scale="51" fitToHeight="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49F00892C7B244DA74AB9F91C0305DD" ma:contentTypeVersion="3" ma:contentTypeDescription="Crie um novo documento." ma:contentTypeScope="" ma:versionID="8fbc5aad302f444aa0016ba9a50bf87d">
  <xsd:schema xmlns:xsd="http://www.w3.org/2001/XMLSchema" xmlns:xs="http://www.w3.org/2001/XMLSchema" xmlns:p="http://schemas.microsoft.com/office/2006/metadata/properties" xmlns:ns2="23624911-663e-4dea-8a3d-e6c54810da61" targetNamespace="http://schemas.microsoft.com/office/2006/metadata/properties" ma:root="true" ma:fieldsID="b4878e0fe49409c403f7e5555e04deef" ns2:_="">
    <xsd:import namespace="23624911-663e-4dea-8a3d-e6c54810da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624911-663e-4dea-8a3d-e6c54810da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DCDBCDA-678A-45DA-AAC8-9B4D92203C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624911-663e-4dea-8a3d-e6c54810da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7255C7A-97A0-42B4-A511-8D4D8EBD3C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7F90F8-5C80-4C77-8DA6-5AA04173E3B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10</vt:i4>
      </vt:variant>
      <vt:variant>
        <vt:lpstr>Intervalos Nomeados</vt:lpstr>
      </vt:variant>
      <vt:variant>
        <vt:i4>10</vt:i4>
      </vt:variant>
    </vt:vector>
  </HeadingPairs>
  <TitlesOfParts>
    <vt:vector size="20" baseType="lpstr">
      <vt:lpstr>Resumo</vt:lpstr>
      <vt:lpstr>Valor da Metragem</vt:lpstr>
      <vt:lpstr>Encarregado</vt:lpstr>
      <vt:lpstr>Servente</vt:lpstr>
      <vt:lpstr>Jauzeiro</vt:lpstr>
      <vt:lpstr>Uniforme</vt:lpstr>
      <vt:lpstr>Equipamentos Servente</vt:lpstr>
      <vt:lpstr>Equipamento Jauzeiro</vt:lpstr>
      <vt:lpstr>Material</vt:lpstr>
      <vt:lpstr>Dedetização</vt:lpstr>
      <vt:lpstr>Dedetização!Area_de_impressao</vt:lpstr>
      <vt:lpstr>Encarregado!Area_de_impressao</vt:lpstr>
      <vt:lpstr>'Equipamento Jauzeiro'!Area_de_impressao</vt:lpstr>
      <vt:lpstr>'Equipamentos Servente'!Area_de_impressao</vt:lpstr>
      <vt:lpstr>Jauzeiro!Area_de_impressao</vt:lpstr>
      <vt:lpstr>Material!Area_de_impressao</vt:lpstr>
      <vt:lpstr>Resumo!Area_de_impressao</vt:lpstr>
      <vt:lpstr>Servente!Area_de_impressao</vt:lpstr>
      <vt:lpstr>Uniforme!Area_de_impressao</vt:lpstr>
      <vt:lpstr>'Valor da Metragem'!Area_de_impressao</vt:lpstr>
    </vt:vector>
  </TitlesOfParts>
  <Manager/>
  <Company>HP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Janne Ribeiro Carvalho</dc:creator>
  <cp:keywords/>
  <dc:description/>
  <cp:lastModifiedBy>Helton Souza da Cunha</cp:lastModifiedBy>
  <cp:revision/>
  <dcterms:created xsi:type="dcterms:W3CDTF">2026-05-18T15:02:11Z</dcterms:created>
  <dcterms:modified xsi:type="dcterms:W3CDTF">2026-07-28T14:45:16Z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0x010100B49F00892C7B244DA74AB9F91C0305DD</vt:lpwstr>
  </property>
</Properties>
</file>