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Pasta 2021\GEREB\EDITAIS\Processo Vigilancia\"/>
    </mc:Choice>
  </mc:AlternateContent>
  <xr:revisionPtr revIDLastSave="0" documentId="8_{D22A3679-7BE4-491D-982C-DCA28EA62D2C}" xr6:coauthVersionLast="47" xr6:coauthVersionMax="47" xr10:uidLastSave="{00000000-0000-0000-0000-000000000000}"/>
  <bookViews>
    <workbookView xWindow="-120" yWindow="-120" windowWidth="20730" windowHeight="11040" xr2:uid="{A21970FD-947E-4A41-9180-8CD9D1CA6C0A}"/>
  </bookViews>
  <sheets>
    <sheet name="Resumo" sheetId="2" r:id="rId1"/>
    <sheet name="Vigilante 5x2" sheetId="1" r:id="rId2"/>
    <sheet name="Supervisor 5x2" sheetId="5" r:id="rId3"/>
    <sheet name="Vigilante 12x36 Diurno" sheetId="6" r:id="rId4"/>
    <sheet name="Supervisor 12x36 Noturno" sheetId="7" r:id="rId5"/>
    <sheet name="Vigilante 12x36 Noturno" sheetId="8" r:id="rId6"/>
    <sheet name="Uniforme" sheetId="3" r:id="rId7"/>
    <sheet name="Equipamento" sheetId="4" r:id="rId8"/>
  </sheets>
  <definedNames>
    <definedName name="_xlnm.Print_Area" localSheetId="7">Equipamento!$A$1:$K$41</definedName>
    <definedName name="_xlnm.Print_Area" localSheetId="0">Resumo!$A$27:$I$63</definedName>
    <definedName name="_xlnm.Print_Area" localSheetId="4">'Supervisor 12x36 Noturno'!$B$1:$E$132</definedName>
    <definedName name="_xlnm.Print_Area" localSheetId="2">'Supervisor 5x2'!$B$1:$E$133</definedName>
    <definedName name="_xlnm.Print_Area" localSheetId="6">Uniforme!$A$1:$H$31</definedName>
    <definedName name="_xlnm.Print_Area" localSheetId="3">'Vigilante 12x36 Diurno'!$B$1:$E$132</definedName>
    <definedName name="_xlnm.Print_Area" localSheetId="5">'Vigilante 12x36 Noturno'!$B$1:$E$133</definedName>
    <definedName name="_xlnm.Print_Area" localSheetId="1">'Vigilante 5x2'!$B$1:$E$132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5" l="1"/>
  <c r="F29" i="4" l="1"/>
  <c r="F30" i="4" s="1"/>
  <c r="E99" i="7" l="1"/>
  <c r="H27" i="3"/>
  <c r="E98" i="7" s="1"/>
  <c r="H15" i="3"/>
  <c r="G34" i="2"/>
  <c r="D34" i="2"/>
  <c r="D114" i="8"/>
  <c r="D112" i="8"/>
  <c r="E93" i="8"/>
  <c r="D48" i="8"/>
  <c r="D37" i="8"/>
  <c r="E25" i="8"/>
  <c r="D114" i="7"/>
  <c r="D112" i="7"/>
  <c r="E93" i="7"/>
  <c r="D84" i="7"/>
  <c r="D48" i="7"/>
  <c r="D37" i="7"/>
  <c r="E25" i="7"/>
  <c r="D84" i="8" l="1"/>
  <c r="E58" i="7"/>
  <c r="E64" i="7" s="1"/>
  <c r="D74" i="8"/>
  <c r="E58" i="8"/>
  <c r="E64" i="8" s="1"/>
  <c r="E26" i="8"/>
  <c r="E28" i="8" s="1"/>
  <c r="E31" i="8" s="1"/>
  <c r="D74" i="7"/>
  <c r="E26" i="7"/>
  <c r="E28" i="7" l="1"/>
  <c r="E31" i="7" s="1"/>
  <c r="E81" i="8"/>
  <c r="E78" i="8"/>
  <c r="E83" i="8"/>
  <c r="E125" i="8"/>
  <c r="E80" i="8"/>
  <c r="E82" i="8"/>
  <c r="E79" i="8"/>
  <c r="E36" i="8"/>
  <c r="E35" i="8"/>
  <c r="E70" i="7" l="1"/>
  <c r="E125" i="7"/>
  <c r="E36" i="7"/>
  <c r="E83" i="7"/>
  <c r="E69" i="7"/>
  <c r="E80" i="7"/>
  <c r="E82" i="7"/>
  <c r="E72" i="7"/>
  <c r="E79" i="7"/>
  <c r="E78" i="7"/>
  <c r="E84" i="7" s="1"/>
  <c r="E92" i="7" s="1"/>
  <c r="E94" i="7" s="1"/>
  <c r="E128" i="7" s="1"/>
  <c r="E73" i="7"/>
  <c r="E81" i="7"/>
  <c r="E35" i="7"/>
  <c r="E71" i="7"/>
  <c r="E74" i="8"/>
  <c r="E127" i="8" s="1"/>
  <c r="E84" i="8"/>
  <c r="E92" i="8" s="1"/>
  <c r="E94" i="8" s="1"/>
  <c r="E128" i="8" s="1"/>
  <c r="E37" i="8"/>
  <c r="E37" i="7" l="1"/>
  <c r="E44" i="7" s="1"/>
  <c r="E74" i="7"/>
  <c r="E127" i="7" s="1"/>
  <c r="E62" i="8"/>
  <c r="E44" i="8"/>
  <c r="E41" i="8"/>
  <c r="E42" i="8"/>
  <c r="E47" i="8"/>
  <c r="E46" i="8"/>
  <c r="E43" i="8"/>
  <c r="E40" i="8"/>
  <c r="E45" i="8"/>
  <c r="E46" i="7" l="1"/>
  <c r="E47" i="7"/>
  <c r="E45" i="7"/>
  <c r="E42" i="7"/>
  <c r="E48" i="7" s="1"/>
  <c r="E63" i="7" s="1"/>
  <c r="E65" i="7" s="1"/>
  <c r="E40" i="7"/>
  <c r="E62" i="7"/>
  <c r="E41" i="7"/>
  <c r="E43" i="7"/>
  <c r="E48" i="8"/>
  <c r="E63" i="8" s="1"/>
  <c r="E65" i="8" s="1"/>
  <c r="E126" i="8" l="1"/>
  <c r="E126" i="7"/>
  <c r="D114" i="6" l="1"/>
  <c r="D112" i="6"/>
  <c r="E93" i="6"/>
  <c r="D48" i="6"/>
  <c r="D37" i="6"/>
  <c r="E25" i="6"/>
  <c r="E58" i="6" s="1"/>
  <c r="E64" i="6" s="1"/>
  <c r="D114" i="5"/>
  <c r="D112" i="5"/>
  <c r="E93" i="5"/>
  <c r="D84" i="5"/>
  <c r="E52" i="5"/>
  <c r="D48" i="5"/>
  <c r="D37" i="5"/>
  <c r="E25" i="5"/>
  <c r="E51" i="5" s="1"/>
  <c r="P36" i="2"/>
  <c r="T34" i="2"/>
  <c r="S34" i="2"/>
  <c r="R34" i="2"/>
  <c r="G33" i="2"/>
  <c r="G32" i="2"/>
  <c r="G31" i="2"/>
  <c r="G30" i="2"/>
  <c r="G29" i="2"/>
  <c r="E58" i="5" l="1"/>
  <c r="D84" i="6"/>
  <c r="D74" i="6"/>
  <c r="E26" i="6"/>
  <c r="E31" i="6" s="1"/>
  <c r="E26" i="5"/>
  <c r="E31" i="5" s="1"/>
  <c r="E70" i="5" s="1"/>
  <c r="E70" i="6" l="1"/>
  <c r="E71" i="6"/>
  <c r="I11" i="4"/>
  <c r="I12" i="4" s="1"/>
  <c r="E81" i="6"/>
  <c r="E78" i="6"/>
  <c r="E125" i="6"/>
  <c r="E80" i="6"/>
  <c r="E83" i="6"/>
  <c r="E82" i="6"/>
  <c r="E79" i="6"/>
  <c r="E73" i="6"/>
  <c r="E36" i="6"/>
  <c r="E69" i="6"/>
  <c r="E35" i="6"/>
  <c r="E72" i="6"/>
  <c r="E81" i="5"/>
  <c r="E78" i="5"/>
  <c r="E71" i="5"/>
  <c r="E125" i="5"/>
  <c r="E80" i="5"/>
  <c r="E82" i="5"/>
  <c r="E79" i="5"/>
  <c r="E73" i="5"/>
  <c r="E36" i="5"/>
  <c r="E69" i="5"/>
  <c r="E35" i="5"/>
  <c r="E83" i="5"/>
  <c r="E72" i="5"/>
  <c r="F15" i="3"/>
  <c r="F27" i="3"/>
  <c r="E37" i="5" l="1"/>
  <c r="E42" i="5" s="1"/>
  <c r="E37" i="6"/>
  <c r="E46" i="6" s="1"/>
  <c r="E102" i="7"/>
  <c r="E84" i="6"/>
  <c r="E92" i="6" s="1"/>
  <c r="E94" i="6" s="1"/>
  <c r="E128" i="6" s="1"/>
  <c r="E74" i="6"/>
  <c r="E127" i="6" s="1"/>
  <c r="E84" i="5"/>
  <c r="E92" i="5" s="1"/>
  <c r="E94" i="5" s="1"/>
  <c r="E128" i="5" s="1"/>
  <c r="E74" i="5"/>
  <c r="E127" i="5" s="1"/>
  <c r="E44" i="6" l="1"/>
  <c r="E42" i="6"/>
  <c r="E40" i="5"/>
  <c r="E43" i="5"/>
  <c r="E45" i="5"/>
  <c r="E47" i="5"/>
  <c r="E44" i="5"/>
  <c r="E46" i="5"/>
  <c r="E41" i="5"/>
  <c r="E62" i="6"/>
  <c r="E47" i="6"/>
  <c r="E45" i="6"/>
  <c r="E41" i="6"/>
  <c r="E43" i="6"/>
  <c r="E40" i="6"/>
  <c r="E102" i="6"/>
  <c r="E129" i="6" s="1"/>
  <c r="E102" i="5"/>
  <c r="E129" i="5" s="1"/>
  <c r="E102" i="8"/>
  <c r="E129" i="8" s="1"/>
  <c r="E130" i="8" s="1"/>
  <c r="E48" i="6" l="1"/>
  <c r="E63" i="6" s="1"/>
  <c r="E65" i="6" s="1"/>
  <c r="E126" i="6" s="1"/>
  <c r="E130" i="6" s="1"/>
  <c r="E106" i="6" s="1"/>
  <c r="E48" i="5"/>
  <c r="E65" i="5" s="1"/>
  <c r="E126" i="5" s="1"/>
  <c r="E130" i="5" s="1"/>
  <c r="E106" i="7"/>
  <c r="E106" i="8"/>
  <c r="E107" i="8" s="1"/>
  <c r="E111" i="8" s="1"/>
  <c r="E117" i="8" l="1"/>
  <c r="E119" i="8" s="1"/>
  <c r="E121" i="8" s="1"/>
  <c r="E109" i="8"/>
  <c r="E110" i="8"/>
  <c r="E107" i="7"/>
  <c r="E121" i="7" s="1"/>
  <c r="E107" i="6"/>
  <c r="E109" i="6" s="1"/>
  <c r="E106" i="5"/>
  <c r="E112" i="8" l="1"/>
  <c r="E131" i="8" s="1"/>
  <c r="E132" i="8" s="1"/>
  <c r="C33" i="2" s="1"/>
  <c r="E33" i="2" s="1"/>
  <c r="H33" i="2" s="1"/>
  <c r="I33" i="2" s="1"/>
  <c r="E110" i="7"/>
  <c r="E111" i="7"/>
  <c r="E109" i="7"/>
  <c r="E110" i="6"/>
  <c r="E111" i="6"/>
  <c r="E117" i="6"/>
  <c r="E119" i="6" s="1"/>
  <c r="E121" i="6" s="1"/>
  <c r="E107" i="5"/>
  <c r="E111" i="5" s="1"/>
  <c r="E112" i="7" l="1"/>
  <c r="E131" i="7" s="1"/>
  <c r="E132" i="7" s="1"/>
  <c r="C32" i="2" s="1"/>
  <c r="E32" i="2" s="1"/>
  <c r="H32" i="2" s="1"/>
  <c r="I32" i="2" s="1"/>
  <c r="E112" i="6"/>
  <c r="E131" i="6" s="1"/>
  <c r="E132" i="6" s="1"/>
  <c r="C31" i="2" s="1"/>
  <c r="E31" i="2" s="1"/>
  <c r="H31" i="2" s="1"/>
  <c r="I31" i="2" s="1"/>
  <c r="E109" i="5"/>
  <c r="E117" i="5"/>
  <c r="E119" i="5" s="1"/>
  <c r="E121" i="5" s="1"/>
  <c r="E110" i="5"/>
  <c r="E112" i="5" l="1"/>
  <c r="E131" i="5" s="1"/>
  <c r="E132" i="5" s="1"/>
  <c r="C30" i="2" s="1"/>
  <c r="E30" i="2" s="1"/>
  <c r="H30" i="2" s="1"/>
  <c r="I30" i="2" s="1"/>
  <c r="E25" i="1" l="1"/>
  <c r="E26" i="1" l="1"/>
  <c r="E31" i="1" s="1"/>
  <c r="E36" i="1" l="1"/>
  <c r="E35" i="1"/>
  <c r="E37" i="1" l="1"/>
  <c r="E42" i="1" s="1"/>
  <c r="E46" i="1"/>
  <c r="E43" i="1" l="1"/>
  <c r="E45" i="1"/>
  <c r="E44" i="1"/>
  <c r="E40" i="1"/>
  <c r="E47" i="1"/>
  <c r="E41" i="1"/>
  <c r="E48" i="1" l="1"/>
  <c r="D114" i="1"/>
  <c r="D112" i="1"/>
  <c r="E93" i="1"/>
  <c r="D48" i="1"/>
  <c r="D37" i="1"/>
  <c r="E125" i="1"/>
  <c r="E72" i="1" l="1"/>
  <c r="E80" i="1"/>
  <c r="E81" i="1"/>
  <c r="E78" i="1"/>
  <c r="E58" i="1"/>
  <c r="E64" i="1" s="1"/>
  <c r="E71" i="1"/>
  <c r="E83" i="1"/>
  <c r="E70" i="1"/>
  <c r="E69" i="1"/>
  <c r="E73" i="1"/>
  <c r="E79" i="1"/>
  <c r="E82" i="1"/>
  <c r="D84" i="1"/>
  <c r="E84" i="1" l="1"/>
  <c r="E92" i="1" s="1"/>
  <c r="E94" i="1" s="1"/>
  <c r="E128" i="1" s="1"/>
  <c r="D74" i="1"/>
  <c r="E62" i="1"/>
  <c r="E74" i="1"/>
  <c r="E127" i="1" s="1"/>
  <c r="E63" i="1" l="1"/>
  <c r="E65" i="1" s="1"/>
  <c r="E126" i="1" l="1"/>
  <c r="E102" i="1" l="1"/>
  <c r="E130" i="1" l="1"/>
  <c r="E106" i="1" l="1"/>
  <c r="E107" i="1" l="1"/>
  <c r="E111" i="1" s="1"/>
  <c r="E110" i="1" l="1"/>
  <c r="E119" i="1"/>
  <c r="E121" i="1" s="1"/>
  <c r="E109" i="1"/>
  <c r="E112" i="1" l="1"/>
  <c r="E131" i="1" s="1"/>
  <c r="E132" i="1" s="1"/>
  <c r="C29" i="2" s="1"/>
  <c r="E29" i="2" s="1"/>
  <c r="H29" i="2" s="1"/>
  <c r="I29" i="2" s="1"/>
  <c r="I34" i="2" s="1"/>
  <c r="H34" i="2" l="1"/>
</calcChain>
</file>

<file path=xl/sharedStrings.xml><?xml version="1.0" encoding="utf-8"?>
<sst xmlns="http://schemas.openxmlformats.org/spreadsheetml/2006/main" count="1112" uniqueCount="236">
  <si>
    <t>PREGÃO N.º ____/202_</t>
  </si>
  <si>
    <t>PLANILHA DE CUSTOS E FORMAÇÃO DE PREÇOS</t>
  </si>
  <si>
    <t>Discriminação dos Serviços</t>
  </si>
  <si>
    <t>A</t>
  </si>
  <si>
    <t>Data de apresentação da proposta</t>
  </si>
  <si>
    <t>B</t>
  </si>
  <si>
    <t>Município</t>
  </si>
  <si>
    <t>C</t>
  </si>
  <si>
    <t>Ano do Acordo, Convenção ou Dissídio Coletivo</t>
  </si>
  <si>
    <t>D</t>
  </si>
  <si>
    <t>Nº de meses de execução contratual</t>
  </si>
  <si>
    <t>Identificação do Serviço</t>
  </si>
  <si>
    <t>Tipo de Serviço</t>
  </si>
  <si>
    <t>Unidade de Medida</t>
  </si>
  <si>
    <t>Posto</t>
  </si>
  <si>
    <t>Dados para composição dos custos referentes à mão-de-obra</t>
  </si>
  <si>
    <t>Tipo de serviço (mesmo serviço com características distintas)</t>
  </si>
  <si>
    <t>Classificação Brasileira de Ocupações (CBO)</t>
  </si>
  <si>
    <t>Salário Nominativo da Categoria Profissional</t>
  </si>
  <si>
    <t>Categoria profissional (vinculada à execução contratual)</t>
  </si>
  <si>
    <t>Data base da categoria (dia/mês/ano)</t>
  </si>
  <si>
    <t>MÓDULO 1 - COMPOSIÇÃO DA REMUNERAÇÃO</t>
  </si>
  <si>
    <t>COMPOSIÇÃO DA REMUNERAÇÃO</t>
  </si>
  <si>
    <t>%</t>
  </si>
  <si>
    <t>VALOR (R$)</t>
  </si>
  <si>
    <t>Salário Base</t>
  </si>
  <si>
    <t xml:space="preserve">Adicional Periculosidade </t>
  </si>
  <si>
    <t>Adicional Insalubridade</t>
  </si>
  <si>
    <t>Adicional Noturno</t>
  </si>
  <si>
    <t>E</t>
  </si>
  <si>
    <t>Adicional de Hora Noturna Reduzida</t>
  </si>
  <si>
    <t>F</t>
  </si>
  <si>
    <t>Outros (especificar)</t>
  </si>
  <si>
    <t>TOTAL DO MÓDULO 1</t>
  </si>
  <si>
    <t>MÓDULO 2 – ENCARGOS E BENEFÍCIOS ANUAIS, MENSAIS E DIÁRIOS</t>
  </si>
  <si>
    <t>Submódulo 2.1 - 13º Salário, Férias e Adicional de Férias</t>
  </si>
  <si>
    <t>TOTAL SUBMÓDULO 2.1</t>
  </si>
  <si>
    <t>Submódulo 2.2 - GPS, FGTS e Outras Contribuições</t>
  </si>
  <si>
    <t xml:space="preserve">INSS </t>
  </si>
  <si>
    <t xml:space="preserve">Salário Educação </t>
  </si>
  <si>
    <t>SAT (Seguro Acidente de Trabalho)</t>
  </si>
  <si>
    <t>SESC ou SESI</t>
  </si>
  <si>
    <t xml:space="preserve">SENAI - SENAC </t>
  </si>
  <si>
    <t xml:space="preserve">SEBRAE </t>
  </si>
  <si>
    <t>G</t>
  </si>
  <si>
    <t xml:space="preserve">INCRA </t>
  </si>
  <si>
    <t>H</t>
  </si>
  <si>
    <t xml:space="preserve">FGTS </t>
  </si>
  <si>
    <t>TOTAL SUBMÓDULO 2.2</t>
  </si>
  <si>
    <t>Submódulo 2.3 - Benefícios Mensais e Diários</t>
  </si>
  <si>
    <t>-</t>
  </si>
  <si>
    <t>Seguro de Vida</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</si>
  <si>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</si>
  <si>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</si>
  <si>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</si>
  <si>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</si>
  <si>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</si>
  <si>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</si>
  <si>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</si>
  <si>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</si>
  <si>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Benefícios Mensais e Diários</t>
  </si>
  <si>
    <t>TOTAL DO MÓDULO 2</t>
  </si>
  <si>
    <t>MÓDULO 3 – PROVISÃO PARA RESCISÃO</t>
  </si>
  <si>
    <t>PROVISÃO PARA RESCISÃO</t>
  </si>
  <si>
    <t>Aviso Prévio Indenizado</t>
  </si>
  <si>
    <t>Incidência do FGTS sobre Aviso Prévio Indenizado</t>
  </si>
  <si>
    <t xml:space="preserve">Aviso Prévio Trabalhado </t>
  </si>
  <si>
    <t>Incidência de GPS, FGTS e outras contribuições sobre o Aviso Prévio Trabalhado</t>
  </si>
  <si>
    <t>Multa sobre FGTS e contribuição social sobre o aviso prévio indenizado e sobre o aviso prévio trabalhado  (Alterado conforme Lei  nº  13.932/2019 )</t>
  </si>
  <si>
    <t>TOTAL DO MÓDULO 3</t>
  </si>
  <si>
    <t>MÓDULO 4 – CUSTO DE REPOSIÇÃO DO PROFISSIONAL AUSENTE</t>
  </si>
  <si>
    <t>Submódulo 4.1 - Substituto nas 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</si>
  <si>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</si>
  <si>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</si>
  <si>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</si>
  <si>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</si>
  <si>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</si>
  <si>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</si>
  <si>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TOTAL SUBMÓDULO 4.1</t>
  </si>
  <si>
    <t>Submódulo 4.2 - Intrajornada</t>
  </si>
  <si>
    <t xml:space="preserve"> Substituto na cobertura de Intervalo para repouso ou alimentação</t>
  </si>
  <si>
    <t>TOTAL SUBMÓDULO 4.2</t>
  </si>
  <si>
    <t>QUADRO-RESUMO DO MÓDULO 4 - CUSTO DE REPOSIÇÃO DO PROFISSIONAL AUSENTE</t>
  </si>
  <si>
    <t>Módulo 4 - Custo de Reposição do Profissional Ausente</t>
  </si>
  <si>
    <t>4.1</t>
  </si>
  <si>
    <t>Substituto nas Ausências Legais</t>
  </si>
  <si>
    <t>4.2</t>
  </si>
  <si>
    <t>Substituto na Intrajornada</t>
  </si>
  <si>
    <t>TOTAL DO MÓDULO 4</t>
  </si>
  <si>
    <t>MÓDULO 5 – INSUMOS DIVERSOS</t>
  </si>
  <si>
    <t>INSUMOS DIVERSOS</t>
  </si>
  <si>
    <t xml:space="preserve">Insumo dos Uniformes </t>
  </si>
  <si>
    <t>TOTAL DO MÓDULO 5</t>
  </si>
  <si>
    <t>MÓDULO 6 – CUSTOS INDIRETOS, TRIBUTOS E LUCRO</t>
  </si>
  <si>
    <t>CUSTOS INDIRETOS, TRIBUTOS E LUCRO</t>
  </si>
  <si>
    <t>Custos Indiretos</t>
  </si>
  <si>
    <t>Lucro</t>
  </si>
  <si>
    <t>TRIBUTOS</t>
  </si>
  <si>
    <t>C.1</t>
  </si>
  <si>
    <t>PIS (Lucro Presumido)</t>
  </si>
  <si>
    <t>C.2</t>
  </si>
  <si>
    <t>COFINS (Lucro Presumido)</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</si>
  <si>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</si>
  <si>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</si>
  <si>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</si>
  <si>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</si>
  <si>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</si>
  <si>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</si>
  <si>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</si>
  <si>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</si>
  <si>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</si>
  <si>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</si>
  <si>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</si>
  <si>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</si>
  <si>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</si>
  <si>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</si>
  <si>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Nº do Processo:</t>
  </si>
  <si>
    <t>Serviço de Vigilância Armada e Desarmada</t>
  </si>
  <si>
    <t>Vigilante desarmado 5x2 com 44 horas semanais</t>
  </si>
  <si>
    <t>13 (Décimo-terceiro) salário</t>
  </si>
  <si>
    <t xml:space="preserve">Férias e Adicional de Férias  </t>
  </si>
  <si>
    <t xml:space="preserve">Transporte </t>
  </si>
  <si>
    <t>Plano de saúde</t>
  </si>
  <si>
    <t>Fundo Social e Odontológico</t>
  </si>
  <si>
    <t>Fundo de Aposentadoria</t>
  </si>
  <si>
    <t>Auxílio-Refeição/Alimentação (VA R$ 45,12 -2% = 44,217)</t>
  </si>
  <si>
    <t>UNIFORMES</t>
  </si>
  <si>
    <t>Item</t>
  </si>
  <si>
    <t>Especificação do Uniforme</t>
  </si>
  <si>
    <t>Period.</t>
  </si>
  <si>
    <t>Qtd. Anual</t>
  </si>
  <si>
    <t>Valor Unitário</t>
  </si>
  <si>
    <t>Valor Total</t>
  </si>
  <si>
    <t>Calça comprida com bolso lateral, conforme modelo aprovado pelo DPF.</t>
  </si>
  <si>
    <t>Camisa de manga curta em Algodão , com o distintivo bordado no
bolso, conforme modelo aprovado pelo DPF.</t>
  </si>
  <si>
    <t xml:space="preserve"> Meia tipo social, de algodão, boa qualidade, na cor
preta, par.</t>
  </si>
  <si>
    <t>Coturno, meio couro e meio lona, leve, com zíper,
conforme modelo aprovado pelo DPF.</t>
  </si>
  <si>
    <t>Cinto de nylon, conforme modelo aprovado pelo DPF.</t>
  </si>
  <si>
    <t>Tipo Japona de frio, fornecida a cada 12 (doze) meses.</t>
  </si>
  <si>
    <t>Quepe com emblema, fornecido a cada 12 (doze)
meses.</t>
  </si>
  <si>
    <t>Capa de chuva plástica, impermeável em PVC forrado  ou forro em tresvira, na cor preta com capuz e mangas,
com	faixas	fluor fornecida a cada 12 (doze) meses.</t>
  </si>
  <si>
    <t>Crachá</t>
  </si>
  <si>
    <t>Valor Total Mensal</t>
  </si>
  <si>
    <t>Uniformes para os postos-SUPERVISOR</t>
  </si>
  <si>
    <t>Terno Preto</t>
  </si>
  <si>
    <t>Camisas Sociais Brancas</t>
  </si>
  <si>
    <t>Calça Social</t>
  </si>
  <si>
    <t>Cinto de Couro Preto</t>
  </si>
  <si>
    <t>Gravata Preta</t>
  </si>
  <si>
    <t>Sapato Social Preto</t>
  </si>
  <si>
    <t>Meias social Preta</t>
  </si>
  <si>
    <t>Especificação</t>
  </si>
  <si>
    <t>Qtd.</t>
  </si>
  <si>
    <t>Revólver calibre 38 (trinta e oito), oxidado, cabo de borracha, com munição.</t>
  </si>
  <si>
    <t xml:space="preserve">Munições letais de primeiro uso para revólver calibre 38. Procedentes de fabricante nacional, não sendo permitido, em hipótese alguma, o uso de
munições recarregadas, </t>
  </si>
  <si>
    <t>Cinto tático com coldre para revólver calibre 38, com porta balística para a
munição correspondente, com passador de cinto e trava de segurança, e porta tonfa.</t>
  </si>
  <si>
    <t>Colete balístico - modelo social, discreto, com proteção frontal, dorsal e lateral, com Proteção Nível II-A, com emblema da empresa, sem acessórios  (sem  bolso), dentro das especificações NIJ 010104 ou superior, com fibras de aramida
e polietileno, ou com material semelhante, com uma capa a mais cada.</t>
  </si>
  <si>
    <t>Cofre com segredo mecânico e chave para guarda de armamentos, medindo no mínimo A280mm x L395mm x P270mm.</t>
  </si>
  <si>
    <t>Capa  de  colete  -  feita  em  material  resistente,  na  cor  preta,  com  ajustes por
velcro  nos  ombros e  laterais  e  suporte  para  Placas Balísticas. A capa deve possuir porta celular elástico com fechamento em velcro, fiel com suporte em velcro, dois bolsos peitorais embutidos com zíper, dois porta canetas junto ao zíper frontal, velcro para tarjeta e distintivo na parte frontal, e para tarjeta na parte traseira, coldre frontal com fechamento em velcro, 3 (três) porta carregadores para pistola com fechamento em velcro, porta objetos com fechamento em velcro, porta algemas com fechamento em velcro, ajuste de
tamanho com velcro e suporte com fechos tipo "Tic-Tac" na cintura, e com velcro nos ombros e fitas de acabamento em nylon.</t>
  </si>
  <si>
    <t xml:space="preserve">TOTAL GERAL MENSAL  </t>
  </si>
  <si>
    <t>Lanterna tática de alumínio, LED, no mínimo 190 (cento e noventa) Lumens e pilhas recarregáveis.</t>
  </si>
  <si>
    <t>Pilhas recarregáveis para lanterna AAA.</t>
  </si>
  <si>
    <t>Carregador para pilhas recarregáveis</t>
  </si>
  <si>
    <t>Cassetete tipo tonfa de polímero ou material similar (vedado o de madeira), em dimensões adequadas ao Posto).</t>
  </si>
  <si>
    <t>Porta cassetete.</t>
  </si>
  <si>
    <t>Apito de metal, com cordão.</t>
  </si>
  <si>
    <t>Rádio/transceptor HT, digital para comunicação, portátil com caneleta de comunicação comum e reservada, novo e de primeiro uso, alcance mínimo de 4 km, com bateria recarregável reserva, com microfone de lapela e fone auricular de silicone modelo espiral sintonizado em frequência da empresa funcionado 24 (vinte e quatro) horas (o aparelho utilizado no Posto de Vigilância de 12 (doze) horas diurna será o mesmo utilizado no Posto de
Vigilância de 12 (doze) horas noturna). Motorola Ou similiar</t>
  </si>
  <si>
    <t>Baterias reservas para Rádio HT com o carregador.</t>
  </si>
  <si>
    <t>Suspensório com suporte para Rádio HT.</t>
  </si>
  <si>
    <t>Distintivo tipo Broche</t>
  </si>
  <si>
    <t>Armario de Aço</t>
  </si>
  <si>
    <t>Bastão Ronda Completo</t>
  </si>
  <si>
    <t>Papel/Lapis/Caneta/Impressora/Toner/Computador/Mesa/ Pen Drive e outros necessarios a execução do serviços</t>
  </si>
  <si>
    <t>Livro de Ocorrências com emblema da CONTRATADA e caneta esferográfica. Observação: A CONTRATADA deverá fornecer aos profissionais dos Postos
de Vigilância, sempre que necessário</t>
  </si>
  <si>
    <t>TOTAL GERAL</t>
  </si>
  <si>
    <t>Materiais</t>
  </si>
  <si>
    <t>Equipamentos</t>
  </si>
  <si>
    <t xml:space="preserve">Quantidade total a contratar </t>
  </si>
  <si>
    <t>Ao</t>
  </si>
  <si>
    <t>Fundação Oswaldo Cruz – FIOCRUZ</t>
  </si>
  <si>
    <t>Processo Administrativo n.° 25027.100019/2020-30)</t>
  </si>
  <si>
    <t>PREGÃO ELETRÔNICO - 01/2020</t>
  </si>
  <si>
    <t xml:space="preserve">PROPOSTA DE PREÇO 0016/2020 </t>
  </si>
  <si>
    <t>DADOS DA EMPRESA</t>
  </si>
  <si>
    <t>AC SEGURANÇA EIRELI</t>
  </si>
  <si>
    <t>CNPJ: 09.459.901/0001-10      I.E 07.501.441/001-19</t>
  </si>
  <si>
    <t>SRIA QE 38 QD 02 T 11 GUARA II</t>
  </si>
  <si>
    <t>BRASILIA-DF</t>
  </si>
  <si>
    <t>CEP:</t>
  </si>
  <si>
    <t>71.070-380</t>
  </si>
  <si>
    <t>FONE FAX</t>
  </si>
  <si>
    <t>(061) 3361.9003</t>
  </si>
  <si>
    <t>BANCO: SANTANDER</t>
  </si>
  <si>
    <t>AGENCIA:  3100</t>
  </si>
  <si>
    <t>CONTA: 130042303</t>
  </si>
  <si>
    <t>EMAIL: DIRETORIA@ACVIGILANCIADF.COM.BR</t>
  </si>
  <si>
    <t>REPRESENTANTE LEGAL</t>
  </si>
  <si>
    <t>NATHAN ALMEIDA ANDRADE</t>
  </si>
  <si>
    <t>RG: 073.8751804 SSP/BA</t>
  </si>
  <si>
    <t>CPF: 950.170.201-44</t>
  </si>
  <si>
    <t>ESTADO CIVIL: SOLTEIRO</t>
  </si>
  <si>
    <t>NACIONALIDADE: BRASILEIRO</t>
  </si>
  <si>
    <t>CARGO: SÓCIO/ADMINISTRADOR</t>
  </si>
  <si>
    <t>(061) 3361-9003</t>
  </si>
  <si>
    <t>Tipo de serviço (A)</t>
  </si>
  <si>
    <t>Valor proposto por empregado (B)</t>
  </si>
  <si>
    <t>Valor proposto por posto (D) = (B x C)</t>
  </si>
  <si>
    <t>Quantidade Total Funcionários</t>
  </si>
  <si>
    <t xml:space="preserve">QUADRO-RESUMO </t>
  </si>
  <si>
    <t>Qtde. de funcionário por postos    (E)</t>
  </si>
  <si>
    <t>Supervisor diurno 5x2 com 44 horas semanais</t>
  </si>
  <si>
    <t>Vigilante diurno 12x36 armado</t>
  </si>
  <si>
    <t>Qtde. de posto (C)</t>
  </si>
  <si>
    <t>Supervisor noturno 12x36</t>
  </si>
  <si>
    <t>Vigilante noturno armado 12x36</t>
  </si>
  <si>
    <t>Valor total do serviço
( F ) = (D x E)</t>
  </si>
  <si>
    <t>Valor total do serviço
ANUAL  ( F X12)</t>
  </si>
  <si>
    <t>IPCA 01/2023 a 01/2024</t>
  </si>
  <si>
    <t>Prazo</t>
  </si>
  <si>
    <t>Obs.: A lista de materiais acima descritos é exemplificativo. Poderá ser ajustada de acordo com a necessidade para prestação do serviço.</t>
  </si>
  <si>
    <t>Valor do Equipamento</t>
  </si>
  <si>
    <t>Vida Útil (meses)</t>
  </si>
  <si>
    <t>Depreciação Mensal</t>
  </si>
  <si>
    <t>Total</t>
  </si>
  <si>
    <t>Obs.: Aplicado o percentual do IPCA acumuladodo período de 01/2023 a 01/2024 em cima dos valores do contrato atual</t>
  </si>
  <si>
    <t xml:space="preserve">O valor dos equipamentos e elevantamento da vida útil foi realizada pelo Setor SELIC.  </t>
  </si>
  <si>
    <t>Memória de cálculo da depreciação: Valor do quipamento dividido pela vida útil = depreciação mensal</t>
  </si>
  <si>
    <t>Prazo: Inserido o mesmo prazo descrito no contrato atual</t>
  </si>
  <si>
    <t xml:space="preserve">Valor Unitário da depreciação </t>
  </si>
  <si>
    <t>Valor Unitário da depreciação: Valor da depreciação mensal multiplicado pelo prazo</t>
  </si>
  <si>
    <t>Valor total: valor da depreciação multiplicado pela quantidade dividido pelo prazo</t>
  </si>
  <si>
    <r>
      <t>VALOR TOTAL RATEADO POR</t>
    </r>
    <r>
      <rPr>
        <b/>
        <sz val="12"/>
        <color rgb="FFFF0000"/>
        <rFont val="Calibri"/>
        <family val="2"/>
        <scheme val="minor"/>
      </rPr>
      <t xml:space="preserve"> 21 FUNCIONÁRIOS</t>
    </r>
  </si>
  <si>
    <r>
      <t xml:space="preserve">VALOR TOTAL RATEADO POR </t>
    </r>
    <r>
      <rPr>
        <b/>
        <sz val="12"/>
        <color rgb="FFFF0000"/>
        <rFont val="Calibri"/>
        <family val="2"/>
        <scheme val="minor"/>
      </rPr>
      <t>18 colaboradores</t>
    </r>
  </si>
  <si>
    <t>obs.: Salários e benefícios de acordo com a CCT 2023.</t>
  </si>
  <si>
    <t>EQUIPAMENTOS/MATERIAL</t>
  </si>
  <si>
    <t>Uniformes para os postos VIGILANTE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</si>
</sst>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quot;R$ &quot;#,##0.00_);[Red]\(&quot;R$ &quot;#,##0.00\)"/>
    <numFmt numFmtId="165" formatCode="_(&quot;R$ &quot;* #,##0.00_);_(&quot;R$ &quot;* \(#,##0.00\);_(&quot;R$ &quot;* &quot;-&quot;??_);_(@_)"/>
    <numFmt numFmtId="166" formatCode="0.000000%"/>
  </numFmts>
  <fonts count="21" x14ac:knownFonts="1">
    <font>
      <sz val="11"/>
      <color theme="1"/>
      <name val="Calibri"/>
      <family val="2"/>
      <scheme val="minor"/>
    </font>
    <font>
      <sz val="11"/>
      <color theme="1"/>
      <name val="Calibri"/>
      <family val="2"/>
      <scheme val="minor"/>
    </font>
    <font>
      <sz val="10"/>
      <name val="Arial"/>
      <family val="2"/>
    </font>
    <font>
      <b/>
      <sz val="10"/>
      <name val="Calibri"/>
      <family val="2"/>
      <scheme val="minor"/>
    </font>
    <font>
      <sz val="10"/>
      <name val="Calibri"/>
      <family val="2"/>
      <scheme val="minor"/>
    </font>
    <font>
      <b/>
      <sz val="10"/>
      <color rgb="FFFF0000"/>
      <name val="Calibri"/>
      <family val="2"/>
      <scheme val="minor"/>
    </font>
    <font>
      <sz val="10"/>
      <color rgb="FFFF0000"/>
      <name val="Calibri"/>
      <family val="2"/>
      <scheme val="minor"/>
    </font>
    <font>
      <b/>
      <sz val="14"/>
      <name val="Calibri"/>
      <family val="2"/>
      <scheme val="minor"/>
    </font>
    <font>
      <sz val="10"/>
      <color rgb="FF000000"/>
      <name val="Times New Roman"/>
      <family val="1"/>
    </font>
    <font>
      <sz val="12"/>
      <color theme="1"/>
      <name val="Calibri"/>
      <family val="2"/>
      <scheme val="minor"/>
    </font>
    <font>
      <b/>
      <u/>
      <sz val="12"/>
      <color rgb="FFFF0000"/>
      <name val="Calibri"/>
      <family val="2"/>
      <scheme val="minor"/>
    </font>
    <font>
      <b/>
      <u/>
      <sz val="12"/>
      <name val="Calibri"/>
      <family val="2"/>
      <scheme val="minor"/>
    </font>
    <font>
      <b/>
      <sz val="12"/>
      <name val="Calibri"/>
      <family val="2"/>
      <scheme val="minor"/>
    </font>
    <font>
      <sz val="12"/>
      <name val="Calibri"/>
      <family val="2"/>
      <scheme val="minor"/>
    </font>
    <font>
      <sz val="12"/>
      <color rgb="FF000000"/>
      <name val="Calibri"/>
      <family val="2"/>
      <scheme val="minor"/>
    </font>
    <font>
      <b/>
      <i/>
      <sz val="12"/>
      <name val="Calibri"/>
      <family val="2"/>
      <scheme val="minor"/>
    </font>
    <font>
      <sz val="10"/>
      <color theme="1"/>
      <name val="Arial"/>
      <family val="2"/>
    </font>
    <font>
      <b/>
      <sz val="12"/>
      <color theme="0"/>
      <name val="Calibri"/>
      <family val="2"/>
      <scheme val="minor"/>
    </font>
    <font>
      <b/>
      <sz val="12"/>
      <color indexed="8"/>
      <name val="Calibri"/>
      <family val="2"/>
      <scheme val="minor"/>
    </font>
    <font>
      <b/>
      <sz val="12"/>
      <color theme="1"/>
      <name val="Calibri"/>
      <family val="2"/>
      <scheme val="minor"/>
    </font>
    <font>
      <b/>
      <sz val="12"/>
      <color rgb="FFFF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indexed="22"/>
        <bgColor indexed="31"/>
      </patternFill>
    </fill>
    <fill>
      <patternFill patternType="solid">
        <fgColor theme="6" tint="0.79998168889431442"/>
        <bgColor indexed="64"/>
      </patternFill>
    </fill>
    <fill>
      <patternFill patternType="solid">
        <fgColor theme="0"/>
        <bgColor indexed="64"/>
      </patternFill>
    </fill>
    <fill>
      <patternFill patternType="solid">
        <fgColor theme="0"/>
        <bgColor indexed="31"/>
      </patternFill>
    </fill>
    <fill>
      <patternFill patternType="solid">
        <fgColor indexed="9"/>
        <bgColor indexed="64"/>
      </patternFill>
    </fill>
    <fill>
      <patternFill patternType="solid">
        <fgColor theme="0" tint="-0.249977111117893"/>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ill="0" applyBorder="0" applyAlignment="0" applyProtection="0"/>
    <xf numFmtId="165" fontId="2" fillId="0" borderId="0" applyFill="0" applyBorder="0" applyAlignment="0" applyProtection="0"/>
    <xf numFmtId="0" fontId="2" fillId="0" borderId="0"/>
    <xf numFmtId="165" fontId="2" fillId="0" borderId="0" applyFont="0" applyFill="0" applyBorder="0" applyAlignment="0" applyProtection="0"/>
    <xf numFmtId="0" fontId="8" fillId="0" borderId="0"/>
    <xf numFmtId="0" fontId="1" fillId="0" borderId="0"/>
    <xf numFmtId="165" fontId="2" fillId="0" borderId="0" applyFont="0" applyFill="0" applyBorder="0" applyAlignment="0" applyProtection="0"/>
    <xf numFmtId="0" fontId="8" fillId="0" borderId="0"/>
    <xf numFmtId="165" fontId="2" fillId="0" borderId="0" applyFont="0" applyFill="0" applyBorder="0" applyAlignment="0" applyProtection="0"/>
  </cellStyleXfs>
  <cellXfs count="176">
    <xf numFmtId="0" fontId="0" fillId="0" borderId="0" xfId="0"/>
    <xf numFmtId="0" fontId="3" fillId="0" borderId="0" xfId="4" applyFont="1" applyAlignment="1">
      <alignment horizontal="center" vertical="center"/>
    </xf>
    <xf numFmtId="0" fontId="4" fillId="0" borderId="0" xfId="4" applyFont="1" applyAlignment="1">
      <alignment horizontal="center" vertical="center"/>
    </xf>
    <xf numFmtId="0" fontId="4" fillId="0" borderId="2" xfId="4" applyFont="1" applyBorder="1" applyAlignment="1">
      <alignment horizontal="center" vertical="center"/>
    </xf>
    <xf numFmtId="0" fontId="4" fillId="0" borderId="2" xfId="4" applyFont="1" applyBorder="1" applyAlignment="1">
      <alignment horizontal="left" vertical="center"/>
    </xf>
    <xf numFmtId="0" fontId="4" fillId="0" borderId="0" xfId="4" applyFont="1" applyAlignment="1">
      <alignment horizontal="left" vertical="center"/>
    </xf>
    <xf numFmtId="0" fontId="3" fillId="0" borderId="2" xfId="4" applyFont="1" applyBorder="1" applyAlignment="1">
      <alignment horizontal="center" vertical="center"/>
    </xf>
    <xf numFmtId="0" fontId="4" fillId="0" borderId="2" xfId="4" applyFont="1" applyBorder="1" applyAlignment="1">
      <alignment vertical="center"/>
    </xf>
    <xf numFmtId="10" fontId="4" fillId="0" borderId="2" xfId="5" applyNumberFormat="1" applyFont="1" applyBorder="1" applyAlignment="1">
      <alignment horizontal="center" vertical="center"/>
    </xf>
    <xf numFmtId="10" fontId="4" fillId="0" borderId="2" xfId="5" applyNumberFormat="1" applyFont="1" applyFill="1" applyBorder="1" applyAlignment="1">
      <alignment horizontal="center" vertical="center"/>
    </xf>
    <xf numFmtId="2" fontId="3" fillId="0" borderId="0" xfId="4" applyNumberFormat="1" applyFont="1" applyAlignment="1">
      <alignment vertical="center"/>
    </xf>
    <xf numFmtId="0" fontId="3" fillId="4" borderId="2" xfId="4" applyFont="1" applyFill="1" applyBorder="1" applyAlignment="1">
      <alignment horizontal="center" vertical="center"/>
    </xf>
    <xf numFmtId="10" fontId="4" fillId="0" borderId="2" xfId="4" applyNumberFormat="1" applyFont="1" applyBorder="1" applyAlignment="1">
      <alignment horizontal="center" vertical="center"/>
    </xf>
    <xf numFmtId="10" fontId="4" fillId="5" borderId="2" xfId="4" applyNumberFormat="1" applyFont="1" applyFill="1" applyBorder="1" applyAlignment="1">
      <alignment horizontal="center" vertical="center"/>
    </xf>
    <xf numFmtId="10" fontId="3" fillId="0" borderId="2" xfId="4" applyNumberFormat="1" applyFont="1" applyBorder="1" applyAlignment="1">
      <alignment horizontal="center" vertical="center"/>
    </xf>
    <xf numFmtId="0" fontId="3" fillId="6" borderId="2" xfId="4" applyFont="1" applyFill="1" applyBorder="1" applyAlignment="1">
      <alignment horizontal="center" vertical="center"/>
    </xf>
    <xf numFmtId="10" fontId="3" fillId="4" borderId="2" xfId="4" applyNumberFormat="1" applyFont="1" applyFill="1" applyBorder="1" applyAlignment="1">
      <alignment horizontal="center" vertical="center"/>
    </xf>
    <xf numFmtId="10" fontId="4" fillId="0" borderId="2" xfId="4" applyNumberFormat="1" applyFont="1" applyBorder="1" applyAlignment="1">
      <alignment vertical="center"/>
    </xf>
    <xf numFmtId="2" fontId="4" fillId="0" borderId="2" xfId="4" applyNumberFormat="1" applyFont="1" applyBorder="1" applyAlignment="1">
      <alignment horizontal="center" vertical="center"/>
    </xf>
    <xf numFmtId="10" fontId="4" fillId="0" borderId="2" xfId="5" applyNumberFormat="1" applyFont="1" applyBorder="1" applyAlignment="1">
      <alignment vertical="center"/>
    </xf>
    <xf numFmtId="0" fontId="5" fillId="0" borderId="11" xfId="4" applyFont="1" applyBorder="1" applyAlignment="1">
      <alignment horizontal="center" vertical="center"/>
    </xf>
    <xf numFmtId="10" fontId="5" fillId="0" borderId="8" xfId="5" applyNumberFormat="1" applyFont="1" applyBorder="1" applyAlignment="1">
      <alignment vertical="center"/>
    </xf>
    <xf numFmtId="2" fontId="5" fillId="0" borderId="12" xfId="4" applyNumberFormat="1" applyFont="1" applyBorder="1" applyAlignment="1">
      <alignment vertical="center"/>
    </xf>
    <xf numFmtId="0" fontId="5" fillId="0" borderId="13" xfId="4" applyFont="1" applyBorder="1" applyAlignment="1">
      <alignment horizontal="center" vertical="center"/>
    </xf>
    <xf numFmtId="10" fontId="5" fillId="0" borderId="0" xfId="5" applyNumberFormat="1" applyFont="1" applyBorder="1" applyAlignment="1">
      <alignment vertical="center"/>
    </xf>
    <xf numFmtId="2" fontId="5" fillId="0" borderId="14" xfId="4" applyNumberFormat="1" applyFont="1" applyBorder="1" applyAlignment="1">
      <alignment vertical="center"/>
    </xf>
    <xf numFmtId="0" fontId="6" fillId="0" borderId="13" xfId="4" applyFont="1" applyBorder="1" applyAlignment="1">
      <alignment vertical="center"/>
    </xf>
    <xf numFmtId="0" fontId="5" fillId="0" borderId="0" xfId="4" applyFont="1" applyAlignment="1">
      <alignment horizontal="left" vertical="center"/>
    </xf>
    <xf numFmtId="0" fontId="5" fillId="0" borderId="15" xfId="4" applyFont="1" applyBorder="1" applyAlignment="1">
      <alignment horizontal="center" vertical="center"/>
    </xf>
    <xf numFmtId="10" fontId="5" fillId="0" borderId="1" xfId="5" applyNumberFormat="1" applyFont="1" applyBorder="1" applyAlignment="1">
      <alignment vertical="center"/>
    </xf>
    <xf numFmtId="2" fontId="5" fillId="0" borderId="16" xfId="4" applyNumberFormat="1" applyFont="1" applyBorder="1" applyAlignment="1">
      <alignment vertical="center"/>
    </xf>
    <xf numFmtId="0" fontId="4" fillId="0" borderId="0" xfId="4" applyFont="1"/>
    <xf numFmtId="2" fontId="4" fillId="0" borderId="0" xfId="4" applyNumberFormat="1" applyFont="1" applyAlignment="1">
      <alignment vertical="center"/>
    </xf>
    <xf numFmtId="0" fontId="3" fillId="0" borderId="0" xfId="0" applyFont="1" applyAlignment="1">
      <alignment vertical="center"/>
    </xf>
    <xf numFmtId="44" fontId="3" fillId="0" borderId="0" xfId="0" applyNumberFormat="1" applyFont="1" applyAlignment="1">
      <alignment vertical="center"/>
    </xf>
    <xf numFmtId="0" fontId="3" fillId="0" borderId="0" xfId="4" applyFont="1" applyAlignment="1">
      <alignment vertical="center"/>
    </xf>
    <xf numFmtId="43" fontId="4" fillId="0" borderId="0" xfId="4" applyNumberFormat="1" applyFont="1" applyAlignment="1">
      <alignment vertical="center"/>
    </xf>
    <xf numFmtId="0" fontId="4" fillId="0" borderId="4" xfId="4" applyFont="1" applyBorder="1" applyAlignment="1">
      <alignment horizontal="left" vertical="center"/>
    </xf>
    <xf numFmtId="10" fontId="0" fillId="0" borderId="0" xfId="0" applyNumberFormat="1"/>
    <xf numFmtId="0" fontId="9" fillId="0" borderId="0" xfId="0" applyFont="1"/>
    <xf numFmtId="0" fontId="9" fillId="0" borderId="0" xfId="0" applyFont="1" applyAlignment="1">
      <alignment horizontal="left"/>
    </xf>
    <xf numFmtId="0" fontId="12" fillId="7" borderId="0" xfId="7" applyFont="1" applyFill="1" applyAlignment="1">
      <alignment horizontal="center" vertical="center" wrapText="1"/>
    </xf>
    <xf numFmtId="0" fontId="12" fillId="7" borderId="0" xfId="7" applyFont="1" applyFill="1" applyAlignment="1">
      <alignment horizontal="left" vertical="center" wrapText="1"/>
    </xf>
    <xf numFmtId="165" fontId="12" fillId="7" borderId="0" xfId="8" applyFont="1" applyFill="1" applyAlignment="1">
      <alignment horizontal="center" vertical="center" wrapText="1"/>
    </xf>
    <xf numFmtId="0" fontId="12" fillId="8" borderId="2" xfId="7" applyFont="1" applyFill="1" applyBorder="1" applyAlignment="1">
      <alignment horizontal="center" vertical="center" wrapText="1"/>
    </xf>
    <xf numFmtId="0" fontId="12" fillId="8" borderId="2" xfId="7" applyFont="1" applyFill="1" applyBorder="1" applyAlignment="1">
      <alignment horizontal="left" vertical="center" wrapText="1"/>
    </xf>
    <xf numFmtId="165" fontId="12" fillId="8" borderId="2" xfId="8" applyFont="1" applyFill="1" applyBorder="1" applyAlignment="1">
      <alignment horizontal="center" vertical="center" wrapText="1"/>
    </xf>
    <xf numFmtId="0" fontId="13" fillId="5" borderId="2" xfId="7" applyFont="1" applyFill="1" applyBorder="1" applyAlignment="1">
      <alignment horizontal="center" vertical="center" wrapText="1"/>
    </xf>
    <xf numFmtId="0" fontId="14" fillId="0" borderId="2" xfId="9" applyFont="1" applyBorder="1" applyAlignment="1">
      <alignment horizontal="left" vertical="center" wrapText="1"/>
    </xf>
    <xf numFmtId="0" fontId="13" fillId="0" borderId="2" xfId="7" applyFont="1" applyBorder="1" applyAlignment="1">
      <alignment horizontal="center" vertical="center" wrapText="1"/>
    </xf>
    <xf numFmtId="0" fontId="14" fillId="0" borderId="2" xfId="9" applyFont="1" applyBorder="1" applyAlignment="1">
      <alignment horizontal="center" vertical="center" wrapText="1"/>
    </xf>
    <xf numFmtId="165" fontId="13" fillId="5" borderId="2" xfId="8" applyFont="1" applyFill="1" applyBorder="1" applyAlignment="1">
      <alignment horizontal="justify" vertical="center" wrapText="1"/>
    </xf>
    <xf numFmtId="165" fontId="13" fillId="7" borderId="2" xfId="8" applyFont="1" applyFill="1" applyBorder="1" applyAlignment="1">
      <alignment horizontal="center" vertical="center" wrapText="1"/>
    </xf>
    <xf numFmtId="0" fontId="14" fillId="5" borderId="2" xfId="9" applyFont="1" applyFill="1" applyBorder="1" applyAlignment="1">
      <alignment horizontal="center" vertical="center" wrapText="1"/>
    </xf>
    <xf numFmtId="0" fontId="13" fillId="0" borderId="2" xfId="7" applyFont="1" applyBorder="1" applyAlignment="1">
      <alignment horizontal="left" vertical="center" wrapText="1"/>
    </xf>
    <xf numFmtId="165" fontId="13" fillId="5" borderId="2" xfId="8" applyFont="1" applyFill="1" applyBorder="1" applyAlignment="1">
      <alignment horizontal="center" vertical="center" wrapText="1"/>
    </xf>
    <xf numFmtId="0" fontId="9" fillId="0" borderId="0" xfId="0" applyFont="1" applyAlignment="1">
      <alignment horizontal="center"/>
    </xf>
    <xf numFmtId="0" fontId="13" fillId="5" borderId="2" xfId="7" applyFont="1" applyFill="1" applyBorder="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16" fillId="0" borderId="2" xfId="0" applyFont="1" applyBorder="1" applyAlignment="1">
      <alignment vertical="center" wrapText="1"/>
    </xf>
    <xf numFmtId="0" fontId="4" fillId="0" borderId="4" xfId="4" applyFont="1" applyBorder="1" applyAlignment="1">
      <alignment horizontal="center" vertical="center"/>
    </xf>
    <xf numFmtId="0" fontId="4" fillId="0" borderId="2" xfId="4" applyFont="1" applyBorder="1" applyAlignment="1">
      <alignment horizontal="left" vertical="center" wrapText="1"/>
    </xf>
    <xf numFmtId="0" fontId="3" fillId="0" borderId="2" xfId="4" applyFont="1" applyBorder="1" applyAlignment="1">
      <alignment horizontal="left" vertical="center"/>
    </xf>
    <xf numFmtId="0" fontId="5" fillId="0" borderId="8" xfId="4" applyFont="1" applyBorder="1" applyAlignment="1">
      <alignment horizontal="left" vertical="center"/>
    </xf>
    <xf numFmtId="0" fontId="5" fillId="0" borderId="1" xfId="4" applyFont="1" applyBorder="1" applyAlignment="1">
      <alignment horizontal="left" vertical="center"/>
    </xf>
    <xf numFmtId="0" fontId="4" fillId="0" borderId="4" xfId="4" applyFont="1" applyBorder="1" applyAlignment="1">
      <alignment vertical="center" wrapText="1"/>
    </xf>
    <xf numFmtId="44" fontId="4" fillId="0" borderId="2" xfId="2" applyFont="1" applyBorder="1" applyAlignment="1">
      <alignment vertical="center"/>
    </xf>
    <xf numFmtId="44" fontId="3" fillId="0" borderId="2" xfId="2" applyFont="1" applyBorder="1" applyAlignment="1">
      <alignment vertical="center"/>
    </xf>
    <xf numFmtId="44" fontId="3" fillId="4" borderId="2" xfId="2" applyFont="1" applyFill="1" applyBorder="1" applyAlignment="1">
      <alignment horizontal="center" vertical="center"/>
    </xf>
    <xf numFmtId="44" fontId="4" fillId="0" borderId="2" xfId="2" applyFont="1" applyBorder="1" applyAlignment="1">
      <alignment horizontal="right" vertical="center"/>
    </xf>
    <xf numFmtId="44" fontId="4" fillId="0" borderId="2" xfId="2" applyFont="1" applyBorder="1" applyAlignment="1">
      <alignment horizontal="center" vertical="center"/>
    </xf>
    <xf numFmtId="44" fontId="7" fillId="11" borderId="2" xfId="2" applyFont="1" applyFill="1" applyBorder="1" applyAlignment="1">
      <alignment vertical="center"/>
    </xf>
    <xf numFmtId="0" fontId="12" fillId="7" borderId="0" xfId="7" applyFont="1" applyFill="1" applyAlignment="1" applyProtection="1">
      <alignment horizontal="left" vertical="center" wrapText="1"/>
      <protection locked="0"/>
    </xf>
    <xf numFmtId="0" fontId="12" fillId="7" borderId="0" xfId="7" applyFont="1" applyFill="1" applyAlignment="1" applyProtection="1">
      <alignment horizontal="center" vertical="center" wrapText="1"/>
      <protection locked="0"/>
    </xf>
    <xf numFmtId="0" fontId="18" fillId="7" borderId="0" xfId="7" applyFont="1" applyFill="1" applyAlignment="1">
      <alignment horizontal="left" vertical="center" wrapText="1"/>
    </xf>
    <xf numFmtId="0" fontId="18" fillId="7" borderId="0" xfId="7" applyFont="1" applyFill="1" applyAlignment="1">
      <alignment vertical="center" wrapText="1"/>
    </xf>
    <xf numFmtId="165" fontId="18" fillId="7" borderId="0" xfId="11" applyFont="1" applyFill="1" applyAlignment="1">
      <alignment horizontal="center" vertical="center" wrapText="1"/>
    </xf>
    <xf numFmtId="0" fontId="18" fillId="7" borderId="0" xfId="11" applyNumberFormat="1" applyFont="1" applyFill="1" applyAlignment="1">
      <alignment horizontal="center" vertical="center" wrapText="1"/>
    </xf>
    <xf numFmtId="0" fontId="18" fillId="7" borderId="0" xfId="7" applyFont="1" applyFill="1" applyAlignment="1">
      <alignment horizontal="center" vertical="center" wrapText="1"/>
    </xf>
    <xf numFmtId="0" fontId="12" fillId="7" borderId="0" xfId="7" applyFont="1" applyFill="1" applyAlignment="1" applyProtection="1">
      <alignment vertical="center" wrapText="1"/>
      <protection locked="0"/>
    </xf>
    <xf numFmtId="0" fontId="19" fillId="0" borderId="2" xfId="12" applyFont="1" applyBorder="1" applyAlignment="1">
      <alignment horizontal="center" vertical="center" wrapText="1"/>
    </xf>
    <xf numFmtId="0" fontId="19" fillId="10" borderId="2" xfId="12" applyFont="1" applyFill="1" applyBorder="1" applyAlignment="1">
      <alignment horizontal="center" vertical="center" wrapText="1"/>
    </xf>
    <xf numFmtId="0" fontId="13" fillId="0" borderId="2" xfId="12" applyFont="1" applyBorder="1" applyAlignment="1">
      <alignment horizontal="center" vertical="center" wrapText="1"/>
    </xf>
    <xf numFmtId="165" fontId="13" fillId="0" borderId="2" xfId="13" applyFont="1" applyFill="1" applyBorder="1" applyAlignment="1">
      <alignment horizontal="center" vertical="center" wrapText="1"/>
    </xf>
    <xf numFmtId="0" fontId="13" fillId="10" borderId="2" xfId="12" applyFont="1" applyFill="1" applyBorder="1" applyAlignment="1">
      <alignment horizontal="center" vertical="center" wrapText="1"/>
    </xf>
    <xf numFmtId="0" fontId="14" fillId="0" borderId="2" xfId="12" applyFont="1" applyBorder="1" applyAlignment="1">
      <alignment horizontal="center" vertical="center" wrapText="1"/>
    </xf>
    <xf numFmtId="44" fontId="19" fillId="0" borderId="4" xfId="2" applyFont="1" applyFill="1" applyBorder="1" applyAlignment="1">
      <alignment vertical="center" wrapText="1"/>
    </xf>
    <xf numFmtId="44" fontId="19" fillId="0" borderId="5" xfId="2" applyFont="1" applyFill="1" applyBorder="1" applyAlignment="1">
      <alignment vertical="center" wrapText="1"/>
    </xf>
    <xf numFmtId="0" fontId="19" fillId="0" borderId="5" xfId="2" applyNumberFormat="1" applyFont="1" applyFill="1" applyBorder="1" applyAlignment="1">
      <alignment horizontal="center" wrapText="1"/>
    </xf>
    <xf numFmtId="0" fontId="19" fillId="0" borderId="6" xfId="2" applyNumberFormat="1" applyFont="1" applyFill="1" applyBorder="1" applyAlignment="1">
      <alignment horizontal="center" vertical="center" wrapText="1"/>
    </xf>
    <xf numFmtId="0" fontId="9" fillId="0" borderId="0" xfId="10" applyFont="1" applyAlignment="1">
      <alignment horizontal="left"/>
    </xf>
    <xf numFmtId="0" fontId="9" fillId="0" borderId="0" xfId="10" applyFont="1"/>
    <xf numFmtId="43" fontId="9" fillId="0" borderId="0" xfId="1" applyFont="1" applyAlignment="1">
      <alignment vertical="center"/>
    </xf>
    <xf numFmtId="43" fontId="9" fillId="0" borderId="0" xfId="10" applyNumberFormat="1" applyFont="1"/>
    <xf numFmtId="43" fontId="9" fillId="0" borderId="2" xfId="10" applyNumberFormat="1" applyFont="1" applyBorder="1" applyAlignment="1">
      <alignment vertical="center"/>
    </xf>
    <xf numFmtId="10" fontId="9" fillId="0" borderId="0" xfId="3" applyNumberFormat="1" applyFont="1" applyAlignment="1">
      <alignment horizontal="center" vertical="center"/>
    </xf>
    <xf numFmtId="43" fontId="9" fillId="0" borderId="0" xfId="10" applyNumberFormat="1" applyFont="1" applyAlignment="1">
      <alignment vertical="center"/>
    </xf>
    <xf numFmtId="43" fontId="9" fillId="0" borderId="0" xfId="1" applyFont="1"/>
    <xf numFmtId="43" fontId="9" fillId="0" borderId="0" xfId="0" applyNumberFormat="1" applyFont="1"/>
    <xf numFmtId="10" fontId="9" fillId="0" borderId="0" xfId="3" applyNumberFormat="1" applyFont="1"/>
    <xf numFmtId="165" fontId="19" fillId="11" borderId="2" xfId="12" applyNumberFormat="1" applyFont="1" applyFill="1" applyBorder="1" applyAlignment="1">
      <alignment horizontal="center" vertical="center" wrapText="1"/>
    </xf>
    <xf numFmtId="44" fontId="19" fillId="11" borderId="2" xfId="2" applyFont="1" applyFill="1" applyBorder="1"/>
    <xf numFmtId="43" fontId="9" fillId="0" borderId="0" xfId="0" applyNumberFormat="1" applyFont="1" applyAlignment="1">
      <alignment horizontal="center"/>
    </xf>
    <xf numFmtId="44" fontId="9" fillId="0" borderId="0" xfId="0" applyNumberFormat="1" applyFont="1"/>
    <xf numFmtId="44" fontId="9" fillId="0" borderId="2" xfId="2" applyFont="1" applyBorder="1"/>
    <xf numFmtId="44" fontId="9" fillId="0" borderId="2" xfId="0" applyNumberFormat="1" applyFont="1" applyBorder="1"/>
    <xf numFmtId="44" fontId="9" fillId="0" borderId="4" xfId="2" applyFont="1" applyBorder="1"/>
    <xf numFmtId="44" fontId="13" fillId="0" borderId="2" xfId="2" applyFont="1" applyBorder="1" applyAlignment="1">
      <alignment horizontal="left" vertical="center" wrapText="1"/>
    </xf>
    <xf numFmtId="44" fontId="13" fillId="5" borderId="2" xfId="2" applyFont="1" applyFill="1" applyBorder="1" applyAlignment="1">
      <alignment horizontal="left" vertical="center" wrapText="1"/>
    </xf>
    <xf numFmtId="44" fontId="9" fillId="0" borderId="0" xfId="0" applyNumberFormat="1" applyFont="1" applyAlignment="1">
      <alignment horizontal="center"/>
    </xf>
    <xf numFmtId="44" fontId="13" fillId="0" borderId="2" xfId="7" applyNumberFormat="1" applyFont="1" applyBorder="1" applyAlignment="1">
      <alignment horizontal="center" vertical="center" wrapText="1"/>
    </xf>
    <xf numFmtId="44" fontId="13" fillId="5" borderId="2" xfId="7" applyNumberFormat="1" applyFont="1" applyFill="1" applyBorder="1" applyAlignment="1">
      <alignment horizontal="center" vertical="center" wrapText="1"/>
    </xf>
    <xf numFmtId="0" fontId="9" fillId="8" borderId="2" xfId="0" applyFont="1" applyFill="1" applyBorder="1" applyAlignment="1">
      <alignment horizontal="center"/>
    </xf>
    <xf numFmtId="166" fontId="9" fillId="8" borderId="2" xfId="0" applyNumberFormat="1" applyFont="1" applyFill="1" applyBorder="1" applyAlignment="1">
      <alignment horizontal="center"/>
    </xf>
    <xf numFmtId="44" fontId="19" fillId="0" borderId="2" xfId="0" applyNumberFormat="1" applyFont="1" applyBorder="1"/>
    <xf numFmtId="0" fontId="12" fillId="7" borderId="2" xfId="7" applyFont="1" applyFill="1" applyBorder="1" applyAlignment="1">
      <alignment vertical="center" wrapText="1"/>
    </xf>
    <xf numFmtId="165" fontId="12" fillId="7" borderId="2" xfId="7" applyNumberFormat="1" applyFont="1" applyFill="1" applyBorder="1" applyAlignment="1">
      <alignment vertical="center" wrapText="1"/>
    </xf>
    <xf numFmtId="43" fontId="12" fillId="5" borderId="2" xfId="7" applyNumberFormat="1" applyFont="1" applyFill="1" applyBorder="1" applyAlignment="1">
      <alignment vertical="center" wrapText="1"/>
    </xf>
    <xf numFmtId="44" fontId="12" fillId="5" borderId="2" xfId="2" applyFont="1" applyFill="1" applyBorder="1" applyAlignment="1">
      <alignment vertical="center" wrapText="1"/>
    </xf>
    <xf numFmtId="44" fontId="12" fillId="7" borderId="2" xfId="7" applyNumberFormat="1" applyFont="1" applyFill="1" applyBorder="1" applyAlignment="1">
      <alignment vertical="center" wrapText="1"/>
    </xf>
    <xf numFmtId="43" fontId="9" fillId="0" borderId="0" xfId="0" applyNumberFormat="1" applyFont="1" applyAlignment="1">
      <alignment horizontal="center" wrapText="1"/>
    </xf>
    <xf numFmtId="0" fontId="19" fillId="0" borderId="2" xfId="7" applyFont="1" applyBorder="1" applyAlignment="1" applyProtection="1">
      <alignment horizontal="center" vertical="center" wrapText="1"/>
      <protection locked="0"/>
    </xf>
    <xf numFmtId="0" fontId="19" fillId="0" borderId="2" xfId="12" applyFont="1" applyBorder="1" applyAlignment="1">
      <alignment horizontal="center" vertical="center" wrapText="1"/>
    </xf>
    <xf numFmtId="0" fontId="18" fillId="7" borderId="0" xfId="7" applyFont="1" applyFill="1" applyAlignment="1">
      <alignment horizontal="left" vertical="center" wrapText="1"/>
    </xf>
    <xf numFmtId="0" fontId="9" fillId="0" borderId="0" xfId="10" applyFont="1" applyAlignment="1">
      <alignment horizontal="left"/>
    </xf>
    <xf numFmtId="0" fontId="12" fillId="7" borderId="0" xfId="7" applyFont="1" applyFill="1" applyAlignment="1" applyProtection="1">
      <alignment horizontal="left" vertical="center" wrapText="1"/>
      <protection locked="0"/>
    </xf>
    <xf numFmtId="165" fontId="18" fillId="7" borderId="0" xfId="11" applyFont="1" applyFill="1" applyAlignment="1">
      <alignment horizontal="left" vertical="center" wrapText="1"/>
    </xf>
    <xf numFmtId="0" fontId="18" fillId="7" borderId="0" xfId="7" applyFont="1" applyFill="1" applyAlignment="1">
      <alignment horizontal="center" vertical="center" wrapText="1"/>
    </xf>
    <xf numFmtId="0" fontId="9" fillId="0" borderId="0" xfId="10" applyFont="1"/>
    <xf numFmtId="0" fontId="17" fillId="9" borderId="0" xfId="7" applyFont="1" applyFill="1" applyAlignment="1">
      <alignment horizontal="center" vertical="center" wrapText="1"/>
    </xf>
    <xf numFmtId="0" fontId="17" fillId="9" borderId="0" xfId="7" applyFont="1" applyFill="1" applyAlignment="1" applyProtection="1">
      <alignment horizontal="center" vertical="center" wrapText="1"/>
      <protection locked="0"/>
    </xf>
    <xf numFmtId="0" fontId="3" fillId="0" borderId="0" xfId="4" applyFont="1" applyAlignment="1">
      <alignment horizontal="center" vertical="center"/>
    </xf>
    <xf numFmtId="0" fontId="3" fillId="0" borderId="0" xfId="4" applyFont="1" applyAlignment="1">
      <alignment horizontal="center"/>
    </xf>
    <xf numFmtId="0" fontId="4" fillId="0" borderId="0" xfId="4" applyFont="1" applyAlignment="1">
      <alignment horizontal="center"/>
    </xf>
    <xf numFmtId="0" fontId="4" fillId="0" borderId="2" xfId="4" applyFont="1" applyBorder="1" applyAlignment="1">
      <alignment horizontal="left" vertical="center"/>
    </xf>
    <xf numFmtId="0" fontId="3" fillId="0" borderId="2" xfId="4" applyFont="1" applyBorder="1" applyAlignment="1">
      <alignment horizontal="center" vertical="center"/>
    </xf>
    <xf numFmtId="0" fontId="4" fillId="0" borderId="0" xfId="4" applyFont="1" applyAlignment="1">
      <alignment horizontal="left" vertical="center"/>
    </xf>
    <xf numFmtId="0" fontId="3" fillId="6" borderId="7" xfId="4" applyFont="1" applyFill="1" applyBorder="1" applyAlignment="1">
      <alignment horizontal="center" vertical="center"/>
    </xf>
    <xf numFmtId="0" fontId="3" fillId="6" borderId="8" xfId="4" applyFont="1" applyFill="1" applyBorder="1" applyAlignment="1">
      <alignment horizontal="center" vertical="center"/>
    </xf>
    <xf numFmtId="0" fontId="3" fillId="3" borderId="2" xfId="4" applyFont="1" applyFill="1" applyBorder="1" applyAlignment="1">
      <alignment horizontal="center" vertical="center"/>
    </xf>
    <xf numFmtId="0" fontId="3" fillId="6" borderId="10" xfId="4" applyFont="1" applyFill="1" applyBorder="1" applyAlignment="1">
      <alignment horizontal="center" vertical="center"/>
    </xf>
    <xf numFmtId="0" fontId="3" fillId="6" borderId="1" xfId="4" applyFont="1" applyFill="1" applyBorder="1" applyAlignment="1">
      <alignment horizontal="center" vertical="center"/>
    </xf>
    <xf numFmtId="0" fontId="3" fillId="2" borderId="2" xfId="4" applyFont="1" applyFill="1" applyBorder="1" applyAlignment="1">
      <alignment horizontal="center" vertical="center"/>
    </xf>
    <xf numFmtId="0" fontId="7" fillId="11" borderId="2" xfId="4" applyFont="1" applyFill="1" applyBorder="1" applyAlignment="1">
      <alignment horizontal="center" vertical="center"/>
    </xf>
    <xf numFmtId="0" fontId="3" fillId="6" borderId="9" xfId="4" applyFont="1" applyFill="1" applyBorder="1" applyAlignment="1">
      <alignment horizontal="center" vertical="center"/>
    </xf>
    <xf numFmtId="0" fontId="3" fillId="6" borderId="5" xfId="4" applyFont="1" applyFill="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6" borderId="2" xfId="4" applyFont="1" applyFill="1" applyBorder="1" applyAlignment="1">
      <alignment horizontal="center" vertical="center"/>
    </xf>
    <xf numFmtId="0" fontId="3" fillId="6" borderId="4" xfId="4" applyFont="1" applyFill="1" applyBorder="1" applyAlignment="1">
      <alignment horizontal="center" vertical="center"/>
    </xf>
    <xf numFmtId="0" fontId="3" fillId="4" borderId="2" xfId="4" applyFont="1" applyFill="1" applyBorder="1" applyAlignment="1">
      <alignment horizontal="center" vertical="center"/>
    </xf>
    <xf numFmtId="0" fontId="3" fillId="6" borderId="3" xfId="4" applyFont="1" applyFill="1" applyBorder="1" applyAlignment="1">
      <alignment horizontal="center" vertical="center"/>
    </xf>
    <xf numFmtId="0" fontId="3" fillId="6" borderId="0" xfId="4" applyFont="1" applyFill="1" applyAlignment="1">
      <alignment horizontal="center" vertical="center"/>
    </xf>
    <xf numFmtId="14" fontId="4" fillId="0" borderId="2" xfId="4" applyNumberFormat="1" applyFont="1" applyBorder="1" applyAlignment="1">
      <alignment horizontal="center" vertical="center"/>
    </xf>
    <xf numFmtId="0" fontId="4" fillId="0" borderId="2" xfId="4" applyFont="1" applyBorder="1" applyAlignment="1">
      <alignment horizontal="center" vertical="center"/>
    </xf>
    <xf numFmtId="0" fontId="4" fillId="0" borderId="0" xfId="4" applyFont="1" applyAlignment="1">
      <alignment horizontal="center" vertical="center"/>
    </xf>
    <xf numFmtId="164" fontId="4" fillId="0" borderId="2" xfId="4" applyNumberFormat="1" applyFont="1" applyBorder="1" applyAlignment="1">
      <alignment horizontal="center" vertical="center"/>
    </xf>
    <xf numFmtId="0" fontId="4" fillId="0" borderId="2" xfId="4" applyFont="1" applyBorder="1" applyAlignment="1">
      <alignment horizontal="center" vertical="center" wrapText="1"/>
    </xf>
    <xf numFmtId="0" fontId="4" fillId="0" borderId="1" xfId="4" applyFont="1" applyBorder="1" applyAlignment="1">
      <alignment horizontal="center" vertical="center"/>
    </xf>
    <xf numFmtId="0" fontId="9" fillId="8" borderId="17" xfId="0" applyFont="1" applyFill="1" applyBorder="1" applyAlignment="1">
      <alignment horizontal="center" vertical="center"/>
    </xf>
    <xf numFmtId="0" fontId="9" fillId="8" borderId="18" xfId="0" applyFont="1" applyFill="1" applyBorder="1" applyAlignment="1">
      <alignment horizontal="center" vertical="center"/>
    </xf>
    <xf numFmtId="0" fontId="12" fillId="5" borderId="2" xfId="7" applyFont="1" applyFill="1" applyBorder="1" applyAlignment="1">
      <alignment horizontal="center" vertical="center" wrapText="1"/>
    </xf>
    <xf numFmtId="0" fontId="10" fillId="5" borderId="0" xfId="7" applyFont="1" applyFill="1" applyAlignment="1">
      <alignment horizontal="center" vertical="center" wrapText="1"/>
    </xf>
    <xf numFmtId="0" fontId="11" fillId="5" borderId="0" xfId="7" applyFont="1" applyFill="1" applyAlignment="1">
      <alignment horizontal="center" vertical="center" wrapText="1"/>
    </xf>
    <xf numFmtId="0" fontId="12" fillId="8" borderId="2" xfId="7" applyFont="1" applyFill="1" applyBorder="1" applyAlignment="1">
      <alignment horizontal="center" vertical="center" wrapText="1"/>
    </xf>
    <xf numFmtId="0" fontId="15" fillId="5" borderId="8" xfId="7" applyFont="1" applyFill="1" applyBorder="1" applyAlignment="1">
      <alignment horizontal="left" vertical="center" wrapText="1"/>
    </xf>
    <xf numFmtId="0" fontId="12" fillId="7" borderId="4" xfId="7" applyFont="1" applyFill="1" applyBorder="1" applyAlignment="1">
      <alignment horizontal="center" vertical="center" wrapText="1"/>
    </xf>
    <xf numFmtId="0" fontId="12" fillId="7" borderId="5" xfId="7" applyFont="1" applyFill="1" applyBorder="1" applyAlignment="1">
      <alignment horizontal="center" vertical="center" wrapText="1"/>
    </xf>
    <xf numFmtId="0" fontId="12" fillId="7" borderId="6" xfId="7" applyFont="1" applyFill="1" applyBorder="1" applyAlignment="1">
      <alignment horizontal="center" vertical="center" wrapText="1"/>
    </xf>
    <xf numFmtId="44" fontId="12" fillId="5" borderId="4" xfId="2" applyFont="1" applyFill="1" applyBorder="1" applyAlignment="1">
      <alignment horizontal="center" vertical="center" wrapText="1"/>
    </xf>
    <xf numFmtId="44" fontId="12" fillId="5" borderId="5" xfId="2" applyFont="1" applyFill="1" applyBorder="1" applyAlignment="1">
      <alignment horizontal="center" vertical="center" wrapText="1"/>
    </xf>
    <xf numFmtId="44" fontId="12" fillId="5" borderId="6" xfId="2" applyFont="1" applyFill="1" applyBorder="1" applyAlignment="1">
      <alignment horizontal="center" vertical="center" wrapText="1"/>
    </xf>
    <xf numFmtId="0" fontId="12" fillId="5" borderId="4" xfId="7" applyFont="1" applyFill="1" applyBorder="1" applyAlignment="1">
      <alignment horizontal="center" vertical="center" wrapText="1"/>
    </xf>
    <xf numFmtId="0" fontId="12" fillId="5" borderId="5" xfId="7" applyFont="1" applyFill="1" applyBorder="1" applyAlignment="1">
      <alignment horizontal="center" vertical="center" wrapText="1"/>
    </xf>
    <xf numFmtId="0" fontId="12" fillId="5" borderId="6" xfId="7" applyFont="1" applyFill="1" applyBorder="1" applyAlignment="1">
      <alignment horizontal="center" vertical="center" wrapText="1"/>
    </xf>
  </cellXfs>
  <cellStyles count="14">
    <cellStyle name="Moeda" xfId="2" builtinId="4"/>
    <cellStyle name="Moeda 2 2" xfId="8" xr:uid="{C94E308D-0E42-4951-BA5D-76E9699B53A1}"/>
    <cellStyle name="Moeda 3" xfId="6" xr:uid="{0E1F6FCF-99CC-452F-B44B-FAAE483F0D7F}"/>
    <cellStyle name="Moeda 4" xfId="13" xr:uid="{B037C1A9-3E22-4B86-8C2F-E0775FE11B6E}"/>
    <cellStyle name="Moeda 5" xfId="11" xr:uid="{04E7A2F3-19DE-4860-8BD6-334EB70A6061}"/>
    <cellStyle name="Normal" xfId="0" builtinId="0"/>
    <cellStyle name="Normal 2" xfId="4" xr:uid="{956B86FD-C4FB-4051-B58E-7AA8F8F3AF4E}"/>
    <cellStyle name="Normal 2 2" xfId="7" xr:uid="{C7E03494-EAE7-4338-B7D3-BBE812086A90}"/>
    <cellStyle name="Normal 3" xfId="10" xr:uid="{BF4D3A8B-08D3-4386-84E0-EAB76BBF9C0B}"/>
    <cellStyle name="Normal 4" xfId="9" xr:uid="{F9655842-70BA-4B1B-880C-215FDFBF1C0F}"/>
    <cellStyle name="Normal 5" xfId="12" xr:uid="{8D88610A-1B39-49B0-949A-EC96363F76FC}"/>
    <cellStyle name="Porcentagem" xfId="3" builtinId="5"/>
    <cellStyle name="Porcentagem 2" xfId="5" xr:uid="{DDA783DC-9588-4848-977C-DF90BB283A26}"/>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1211036</xdr:colOff>
      <xdr:row>31</xdr:row>
      <xdr:rowOff>0</xdr:rowOff>
    </xdr:from>
    <xdr:to>
      <xdr:col>1</xdr:col>
      <xdr:colOff>1211036</xdr:colOff>
      <xdr:row>35</xdr:row>
      <xdr:rowOff>191860</xdr:rowOff>
    </xdr:to>
    <xdr:pic>
      <xdr:nvPicPr>
        <xdr:cNvPr id="2" name="Imagem 1">
          <a:extLst>
            <a:ext uri="{FF2B5EF4-FFF2-40B4-BE49-F238E27FC236}">
              <a16:creationId xmlns:a16="http://schemas.microsoft.com/office/drawing/2014/main" id="{B944820D-5357-47EB-AF23-1EE62DD751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6361" y="15169243"/>
          <a:ext cx="0" cy="99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CDC6-4E1B-4CEE-9A9D-C752485CF4B5}">
  <sheetPr>
    <pageSetUpPr fitToPage="1"/>
  </sheetPr>
  <dimension ref="A1:Y67"/>
  <sheetViews>
    <sheetView tabSelected="1" topLeftCell="A27" workbookViewId="0">
      <selection activeCell="I32" sqref="I32"/>
    </sheetView>
  </sheetViews>
  <sheetFormatPr defaultColWidth="9.140625" defaultRowHeight="15.75" x14ac:dyDescent="0.25"/>
  <cols>
    <col min="1" max="1" width="15.5703125" style="91" customWidth="1"/>
    <col min="2" max="2" width="36" style="92" customWidth="1"/>
    <col min="3" max="3" width="16.42578125" style="92" customWidth="1"/>
    <col min="4" max="4" width="14" style="92" customWidth="1"/>
    <col min="5" max="5" width="20.5703125" style="92" customWidth="1"/>
    <col min="6" max="7" width="13.5703125" style="92" customWidth="1"/>
    <col min="8" max="8" width="23.42578125" style="92" customWidth="1"/>
    <col min="9" max="9" width="27" style="92" customWidth="1"/>
    <col min="10" max="10" width="26.5703125" style="92" customWidth="1"/>
    <col min="11" max="11" width="17.7109375" style="92" customWidth="1"/>
    <col min="12" max="12" width="18.7109375" style="92" customWidth="1"/>
    <col min="13" max="13" width="9.140625" style="92"/>
    <col min="14" max="14" width="10.5703125" style="92" customWidth="1"/>
    <col min="15" max="15" width="9.140625" style="92"/>
    <col min="16" max="16" width="13.42578125" style="92" customWidth="1"/>
    <col min="17" max="17" width="16.28515625" style="93" customWidth="1"/>
    <col min="18" max="18" width="17.140625" style="92" customWidth="1"/>
    <col min="19" max="19" width="18" style="92" customWidth="1"/>
    <col min="20" max="20" width="19.42578125" style="92" customWidth="1"/>
    <col min="21" max="21" width="11.5703125" style="92" bestFit="1" customWidth="1"/>
    <col min="22" max="23" width="9.140625" style="92"/>
    <col min="24" max="25" width="11.5703125" style="92" bestFit="1" customWidth="1"/>
    <col min="26" max="16384" width="9.140625" style="92"/>
  </cols>
  <sheetData>
    <row r="1" spans="1:9" hidden="1" x14ac:dyDescent="0.25"/>
    <row r="2" spans="1:9" ht="15" hidden="1" customHeight="1" x14ac:dyDescent="0.25">
      <c r="A2" s="126" t="s">
        <v>178</v>
      </c>
      <c r="B2" s="125"/>
      <c r="C2" s="125"/>
      <c r="D2" s="125"/>
      <c r="E2" s="125"/>
      <c r="F2" s="125"/>
      <c r="G2" s="91"/>
    </row>
    <row r="3" spans="1:9" ht="15" hidden="1" customHeight="1" x14ac:dyDescent="0.25">
      <c r="A3" s="126"/>
      <c r="B3" s="126"/>
      <c r="C3" s="126"/>
      <c r="D3" s="126"/>
      <c r="E3" s="91"/>
      <c r="F3" s="91"/>
      <c r="G3" s="91"/>
    </row>
    <row r="4" spans="1:9" ht="15" hidden="1" customHeight="1" x14ac:dyDescent="0.25">
      <c r="A4" s="126" t="s">
        <v>179</v>
      </c>
      <c r="B4" s="126"/>
      <c r="C4" s="126"/>
      <c r="D4" s="126"/>
      <c r="E4" s="91"/>
      <c r="F4" s="91"/>
      <c r="G4" s="91"/>
    </row>
    <row r="5" spans="1:9" ht="15" hidden="1" customHeight="1" x14ac:dyDescent="0.25">
      <c r="A5" s="126" t="s">
        <v>180</v>
      </c>
      <c r="B5" s="126"/>
      <c r="C5" s="126"/>
      <c r="D5" s="126"/>
      <c r="E5" s="91"/>
      <c r="F5" s="91"/>
      <c r="G5" s="91"/>
    </row>
    <row r="6" spans="1:9" ht="15" hidden="1" customHeight="1" x14ac:dyDescent="0.25">
      <c r="A6" s="126"/>
      <c r="B6" s="126"/>
      <c r="C6" s="126"/>
      <c r="D6" s="126"/>
      <c r="E6" s="126"/>
      <c r="F6" s="91"/>
      <c r="G6" s="91"/>
    </row>
    <row r="7" spans="1:9" ht="21.75" hidden="1" customHeight="1" x14ac:dyDescent="0.25">
      <c r="A7" s="126" t="s">
        <v>181</v>
      </c>
      <c r="B7" s="126"/>
      <c r="C7" s="91"/>
      <c r="D7" s="91"/>
      <c r="E7" s="91"/>
      <c r="F7" s="91"/>
      <c r="G7" s="91"/>
    </row>
    <row r="8" spans="1:9" ht="15" hidden="1" customHeight="1" x14ac:dyDescent="0.25">
      <c r="A8" s="126"/>
      <c r="B8" s="126"/>
      <c r="C8" s="126"/>
      <c r="D8" s="91"/>
      <c r="E8" s="91"/>
      <c r="F8" s="91"/>
      <c r="G8" s="91"/>
    </row>
    <row r="9" spans="1:9" ht="27" hidden="1" customHeight="1" x14ac:dyDescent="0.25">
      <c r="A9" s="126" t="s">
        <v>182</v>
      </c>
      <c r="B9" s="126"/>
      <c r="C9" s="74"/>
      <c r="D9" s="74"/>
      <c r="E9" s="74"/>
      <c r="F9" s="74"/>
      <c r="G9" s="74"/>
    </row>
    <row r="10" spans="1:9" hidden="1" x14ac:dyDescent="0.25">
      <c r="A10" s="73"/>
      <c r="B10" s="74"/>
      <c r="C10" s="74"/>
      <c r="D10" s="74"/>
      <c r="E10" s="74"/>
      <c r="F10" s="74"/>
      <c r="G10" s="74"/>
    </row>
    <row r="11" spans="1:9" hidden="1" x14ac:dyDescent="0.25">
      <c r="A11" s="73"/>
      <c r="B11" s="74"/>
      <c r="C11" s="74"/>
      <c r="D11" s="74"/>
      <c r="E11" s="74"/>
      <c r="F11" s="74"/>
      <c r="G11" s="74"/>
    </row>
    <row r="12" spans="1:9" ht="27" hidden="1" customHeight="1" x14ac:dyDescent="0.25">
      <c r="A12" s="131" t="s">
        <v>183</v>
      </c>
      <c r="B12" s="131"/>
      <c r="C12" s="131"/>
      <c r="D12" s="131"/>
      <c r="E12" s="131"/>
      <c r="F12" s="131"/>
      <c r="G12" s="131"/>
      <c r="H12" s="131"/>
      <c r="I12" s="131"/>
    </row>
    <row r="13" spans="1:9" hidden="1" x14ac:dyDescent="0.25">
      <c r="A13" s="124" t="s">
        <v>184</v>
      </c>
      <c r="B13" s="125"/>
      <c r="C13" s="125"/>
      <c r="D13" s="125"/>
      <c r="E13" s="125"/>
      <c r="F13" s="125"/>
      <c r="G13" s="91"/>
    </row>
    <row r="14" spans="1:9" hidden="1" x14ac:dyDescent="0.25">
      <c r="A14" s="124" t="s">
        <v>185</v>
      </c>
      <c r="B14" s="125"/>
      <c r="C14" s="125"/>
      <c r="D14" s="125"/>
      <c r="E14" s="125"/>
      <c r="F14" s="125"/>
      <c r="G14" s="91"/>
    </row>
    <row r="15" spans="1:9" hidden="1" x14ac:dyDescent="0.25">
      <c r="A15" s="124" t="s">
        <v>186</v>
      </c>
      <c r="B15" s="124"/>
      <c r="C15" s="124"/>
      <c r="D15" s="124"/>
      <c r="E15" s="127"/>
      <c r="F15" s="127"/>
      <c r="G15" s="91"/>
    </row>
    <row r="16" spans="1:9" hidden="1" x14ac:dyDescent="0.25">
      <c r="A16" s="76" t="s">
        <v>187</v>
      </c>
      <c r="B16" s="77" t="s">
        <v>188</v>
      </c>
      <c r="C16" s="78" t="s">
        <v>189</v>
      </c>
      <c r="D16" s="76"/>
    </row>
    <row r="17" spans="1:25" hidden="1" x14ac:dyDescent="0.25">
      <c r="A17" s="76" t="s">
        <v>190</v>
      </c>
      <c r="B17" s="128" t="s">
        <v>191</v>
      </c>
      <c r="C17" s="129"/>
      <c r="D17" s="76"/>
    </row>
    <row r="18" spans="1:25" ht="31.5" hidden="1" customHeight="1" x14ac:dyDescent="0.25">
      <c r="A18" s="75" t="s">
        <v>192</v>
      </c>
      <c r="B18" s="79" t="s">
        <v>193</v>
      </c>
      <c r="C18" s="79"/>
      <c r="D18" s="128" t="s">
        <v>194</v>
      </c>
      <c r="E18" s="128"/>
      <c r="F18" s="79"/>
      <c r="G18" s="79"/>
    </row>
    <row r="19" spans="1:25" ht="47.25" hidden="1" customHeight="1" x14ac:dyDescent="0.25">
      <c r="A19" s="124" t="s">
        <v>195</v>
      </c>
      <c r="B19" s="124"/>
      <c r="C19" s="124"/>
      <c r="D19" s="79"/>
      <c r="E19" s="79"/>
      <c r="F19" s="79"/>
      <c r="G19" s="79"/>
    </row>
    <row r="20" spans="1:25" ht="25.5" hidden="1" customHeight="1" x14ac:dyDescent="0.25">
      <c r="A20" s="130" t="s">
        <v>196</v>
      </c>
      <c r="B20" s="130"/>
      <c r="C20" s="130"/>
      <c r="D20" s="130"/>
      <c r="E20" s="130"/>
      <c r="F20" s="130"/>
      <c r="G20" s="130"/>
      <c r="H20" s="130"/>
      <c r="I20" s="130"/>
    </row>
    <row r="21" spans="1:25" hidden="1" x14ac:dyDescent="0.25">
      <c r="A21" s="127" t="s">
        <v>197</v>
      </c>
      <c r="B21" s="125"/>
      <c r="C21" s="124" t="s">
        <v>198</v>
      </c>
      <c r="D21" s="125"/>
      <c r="E21" s="124" t="s">
        <v>199</v>
      </c>
      <c r="F21" s="124"/>
      <c r="G21" s="91"/>
    </row>
    <row r="22" spans="1:25" ht="47.25" hidden="1" customHeight="1" x14ac:dyDescent="0.25">
      <c r="A22" s="124" t="s">
        <v>200</v>
      </c>
      <c r="B22" s="125"/>
      <c r="C22" s="126" t="s">
        <v>201</v>
      </c>
      <c r="D22" s="126"/>
      <c r="E22" s="127"/>
      <c r="F22" s="127"/>
      <c r="G22" s="91"/>
    </row>
    <row r="23" spans="1:25" hidden="1" x14ac:dyDescent="0.25">
      <c r="A23" s="124" t="s">
        <v>202</v>
      </c>
      <c r="B23" s="124"/>
      <c r="C23" s="124"/>
      <c r="D23" s="124"/>
      <c r="E23" s="124" t="s">
        <v>203</v>
      </c>
      <c r="F23" s="124"/>
      <c r="G23" s="91"/>
    </row>
    <row r="24" spans="1:25" hidden="1" x14ac:dyDescent="0.25">
      <c r="A24" s="124"/>
      <c r="B24" s="125"/>
      <c r="C24" s="125"/>
      <c r="D24" s="125"/>
      <c r="E24" s="125"/>
      <c r="F24" s="125"/>
      <c r="G24" s="91"/>
    </row>
    <row r="25" spans="1:25" ht="15" hidden="1" customHeight="1" x14ac:dyDescent="0.25">
      <c r="A25" s="80"/>
    </row>
    <row r="26" spans="1:25" hidden="1" x14ac:dyDescent="0.25">
      <c r="A26" s="92"/>
    </row>
    <row r="27" spans="1:25" ht="15.75" customHeight="1" x14ac:dyDescent="0.25">
      <c r="A27" s="122" t="s">
        <v>208</v>
      </c>
      <c r="B27" s="122"/>
      <c r="C27" s="122"/>
      <c r="D27" s="122"/>
      <c r="E27" s="122"/>
      <c r="F27" s="122"/>
      <c r="G27" s="122"/>
      <c r="H27" s="122"/>
      <c r="I27" s="122"/>
    </row>
    <row r="28" spans="1:25" ht="45" customHeight="1" x14ac:dyDescent="0.25">
      <c r="A28" s="123" t="s">
        <v>204</v>
      </c>
      <c r="B28" s="123"/>
      <c r="C28" s="81" t="s">
        <v>205</v>
      </c>
      <c r="D28" s="82" t="s">
        <v>212</v>
      </c>
      <c r="E28" s="81" t="s">
        <v>206</v>
      </c>
      <c r="F28" s="81" t="s">
        <v>209</v>
      </c>
      <c r="G28" s="82" t="s">
        <v>207</v>
      </c>
      <c r="H28" s="81" t="s">
        <v>215</v>
      </c>
      <c r="I28" s="81" t="s">
        <v>216</v>
      </c>
      <c r="J28" s="94"/>
      <c r="K28" s="94"/>
    </row>
    <row r="29" spans="1:25" ht="45" customHeight="1" x14ac:dyDescent="0.25">
      <c r="A29" s="83">
        <v>1</v>
      </c>
      <c r="B29" s="86" t="s">
        <v>118</v>
      </c>
      <c r="C29" s="84">
        <f>'Vigilante 5x2'!E132</f>
        <v>0</v>
      </c>
      <c r="D29" s="85">
        <v>2</v>
      </c>
      <c r="E29" s="84">
        <f t="shared" ref="E29:E33" si="0">C29*D29</f>
        <v>0</v>
      </c>
      <c r="F29" s="86">
        <v>1</v>
      </c>
      <c r="G29" s="85">
        <f>D29*F29</f>
        <v>2</v>
      </c>
      <c r="H29" s="84">
        <f>ROUND(F29*E29,2)</f>
        <v>0</v>
      </c>
      <c r="I29" s="95">
        <f>ROUND(H29*12,2)</f>
        <v>0</v>
      </c>
      <c r="J29" s="96"/>
      <c r="K29" s="94"/>
      <c r="L29" s="94"/>
      <c r="N29" s="94"/>
      <c r="R29" s="97"/>
      <c r="S29" s="94"/>
      <c r="T29" s="94"/>
      <c r="U29" s="94"/>
      <c r="X29" s="98"/>
      <c r="Y29" s="98"/>
    </row>
    <row r="30" spans="1:25" ht="45" customHeight="1" x14ac:dyDescent="0.25">
      <c r="A30" s="83">
        <v>2</v>
      </c>
      <c r="B30" s="86" t="s">
        <v>210</v>
      </c>
      <c r="C30" s="84">
        <f>'Supervisor 5x2'!E132</f>
        <v>0</v>
      </c>
      <c r="D30" s="85">
        <v>1</v>
      </c>
      <c r="E30" s="84">
        <f t="shared" si="0"/>
        <v>0</v>
      </c>
      <c r="F30" s="86">
        <v>1</v>
      </c>
      <c r="G30" s="85">
        <f>D30*F30</f>
        <v>1</v>
      </c>
      <c r="H30" s="84">
        <f>ROUND(F30*E30,2)</f>
        <v>0</v>
      </c>
      <c r="I30" s="95">
        <f>ROUND(H30*12,2)+0.02</f>
        <v>0.02</v>
      </c>
      <c r="J30" s="96"/>
      <c r="K30" s="94"/>
      <c r="L30" s="94"/>
      <c r="N30" s="94"/>
      <c r="R30" s="97"/>
      <c r="S30" s="94"/>
      <c r="T30" s="94"/>
      <c r="U30" s="94"/>
      <c r="X30" s="98"/>
      <c r="Y30" s="98"/>
    </row>
    <row r="31" spans="1:25" ht="45" customHeight="1" x14ac:dyDescent="0.25">
      <c r="A31" s="83">
        <v>3</v>
      </c>
      <c r="B31" s="86" t="s">
        <v>211</v>
      </c>
      <c r="C31" s="84">
        <f>'Vigilante 12x36 Diurno'!E132</f>
        <v>0</v>
      </c>
      <c r="D31" s="85">
        <v>5</v>
      </c>
      <c r="E31" s="84">
        <f>C31*D31</f>
        <v>0</v>
      </c>
      <c r="F31" s="86">
        <v>2</v>
      </c>
      <c r="G31" s="85">
        <f>D31*F31</f>
        <v>10</v>
      </c>
      <c r="H31" s="84">
        <f>ROUND(F31*E31,2)</f>
        <v>0</v>
      </c>
      <c r="I31" s="95">
        <f t="shared" ref="I31:I33" si="1">ROUND(H31*12,2)</f>
        <v>0</v>
      </c>
      <c r="J31" s="96"/>
      <c r="K31" s="94"/>
      <c r="L31" s="94"/>
      <c r="N31" s="94"/>
      <c r="R31" s="97"/>
      <c r="S31" s="94"/>
      <c r="T31" s="94"/>
      <c r="U31" s="94"/>
      <c r="X31" s="98"/>
      <c r="Y31" s="98"/>
    </row>
    <row r="32" spans="1:25" ht="45" customHeight="1" x14ac:dyDescent="0.25">
      <c r="A32" s="83">
        <v>4</v>
      </c>
      <c r="B32" s="86" t="s">
        <v>213</v>
      </c>
      <c r="C32" s="84">
        <f>'Supervisor 12x36 Noturno'!E132</f>
        <v>0</v>
      </c>
      <c r="D32" s="85">
        <v>1</v>
      </c>
      <c r="E32" s="84">
        <f>ROUND(C32*D32,2)</f>
        <v>0</v>
      </c>
      <c r="F32" s="86">
        <v>2</v>
      </c>
      <c r="G32" s="85">
        <f>D32*F32</f>
        <v>2</v>
      </c>
      <c r="H32" s="84">
        <f>(F32*E32)+0.01</f>
        <v>0.01</v>
      </c>
      <c r="I32" s="95">
        <f t="shared" si="1"/>
        <v>0.12</v>
      </c>
      <c r="J32" s="96"/>
      <c r="K32" s="94"/>
      <c r="L32" s="94"/>
      <c r="N32" s="94"/>
      <c r="R32" s="97"/>
      <c r="S32" s="94"/>
      <c r="T32" s="94"/>
      <c r="U32" s="94"/>
      <c r="X32" s="98"/>
      <c r="Y32" s="98"/>
    </row>
    <row r="33" spans="1:25" ht="45" customHeight="1" x14ac:dyDescent="0.25">
      <c r="A33" s="83">
        <v>5</v>
      </c>
      <c r="B33" s="86" t="s">
        <v>214</v>
      </c>
      <c r="C33" s="84">
        <f>'Vigilante 12x36 Noturno'!E132</f>
        <v>0</v>
      </c>
      <c r="D33" s="85">
        <v>3</v>
      </c>
      <c r="E33" s="84">
        <f t="shared" si="0"/>
        <v>0</v>
      </c>
      <c r="F33" s="86">
        <v>2</v>
      </c>
      <c r="G33" s="85">
        <f>D33*F33</f>
        <v>6</v>
      </c>
      <c r="H33" s="84">
        <f>ROUND(F33*E33,2)</f>
        <v>0</v>
      </c>
      <c r="I33" s="95">
        <f t="shared" si="1"/>
        <v>0</v>
      </c>
      <c r="J33" s="96"/>
      <c r="K33" s="94"/>
      <c r="L33" s="94"/>
      <c r="N33" s="94"/>
      <c r="R33" s="97"/>
      <c r="S33" s="94"/>
      <c r="T33" s="94"/>
      <c r="U33" s="94"/>
      <c r="X33" s="98"/>
      <c r="Y33" s="98"/>
    </row>
    <row r="34" spans="1:25" ht="15.75" customHeight="1" x14ac:dyDescent="0.25">
      <c r="A34" s="87"/>
      <c r="B34" s="88"/>
      <c r="C34" s="88"/>
      <c r="D34" s="89">
        <f>SUM(D29:D33)</f>
        <v>12</v>
      </c>
      <c r="E34" s="88"/>
      <c r="F34" s="88"/>
      <c r="G34" s="90">
        <f>SUM(G29:G33)</f>
        <v>21</v>
      </c>
      <c r="H34" s="101">
        <f>SUM(H29:H33)</f>
        <v>0.01</v>
      </c>
      <c r="I34" s="102">
        <f>SUM(I29:I33)</f>
        <v>0.13999999999999999</v>
      </c>
      <c r="J34" s="94"/>
      <c r="K34" s="94"/>
      <c r="L34" s="94"/>
      <c r="R34" s="94">
        <f>SUM(R29:R29)</f>
        <v>0</v>
      </c>
      <c r="S34" s="94">
        <f>SUM(S29:S29)</f>
        <v>0</v>
      </c>
      <c r="T34" s="94">
        <f>SUM(T29:T29)</f>
        <v>0</v>
      </c>
    </row>
    <row r="35" spans="1:25" s="93" customFormat="1" ht="15.75" customHeight="1" x14ac:dyDescent="0.25">
      <c r="A35" s="39"/>
      <c r="B35" s="39"/>
      <c r="C35" s="39"/>
      <c r="D35" s="39"/>
      <c r="E35" s="39"/>
      <c r="F35" s="39"/>
      <c r="G35" s="39"/>
      <c r="H35" s="39"/>
      <c r="I35" s="39"/>
      <c r="J35" s="92"/>
      <c r="K35" s="92"/>
      <c r="L35" s="92"/>
      <c r="M35" s="92"/>
      <c r="N35" s="92"/>
      <c r="O35" s="92"/>
      <c r="P35" s="92"/>
      <c r="R35" s="92"/>
      <c r="S35" s="92"/>
      <c r="T35" s="92"/>
      <c r="U35" s="92"/>
      <c r="V35" s="92"/>
      <c r="W35" s="92"/>
      <c r="X35" s="92"/>
      <c r="Y35" s="92"/>
    </row>
    <row r="36" spans="1:25" s="93" customFormat="1" ht="21.75" customHeight="1" x14ac:dyDescent="0.25">
      <c r="A36" s="39" t="s">
        <v>233</v>
      </c>
      <c r="B36" s="39"/>
      <c r="C36" s="39"/>
      <c r="D36" s="39"/>
      <c r="E36" s="39"/>
      <c r="F36" s="39"/>
      <c r="G36" s="39"/>
      <c r="H36" s="99"/>
      <c r="I36" s="39"/>
      <c r="J36" s="92"/>
      <c r="K36" s="92"/>
      <c r="L36" s="92"/>
      <c r="M36" s="92"/>
      <c r="N36" s="92"/>
      <c r="O36" s="92"/>
      <c r="P36" s="94">
        <f>I36*12</f>
        <v>0</v>
      </c>
      <c r="R36" s="92"/>
      <c r="S36" s="92"/>
      <c r="T36" s="92"/>
      <c r="U36" s="92"/>
      <c r="V36" s="92"/>
      <c r="W36" s="92"/>
      <c r="X36" s="92"/>
      <c r="Y36" s="92"/>
    </row>
    <row r="37" spans="1:25" s="93" customFormat="1" ht="33" hidden="1" customHeight="1" x14ac:dyDescent="0.25">
      <c r="A37" s="39"/>
      <c r="B37" s="39"/>
      <c r="C37" s="39"/>
      <c r="D37" s="39"/>
      <c r="E37" s="39"/>
      <c r="F37" s="39"/>
      <c r="G37" s="39"/>
      <c r="H37" s="39"/>
      <c r="I37" s="39"/>
      <c r="J37" s="92"/>
      <c r="K37" s="92"/>
      <c r="L37" s="92"/>
      <c r="M37" s="92"/>
      <c r="N37" s="92"/>
      <c r="O37" s="92"/>
      <c r="P37" s="92"/>
      <c r="R37" s="92"/>
      <c r="S37" s="92"/>
      <c r="T37" s="92"/>
      <c r="U37" s="92"/>
      <c r="V37" s="92"/>
      <c r="W37" s="92"/>
      <c r="X37" s="92"/>
      <c r="Y37" s="92"/>
    </row>
    <row r="38" spans="1:25" s="93" customFormat="1" ht="44.25" hidden="1" customHeight="1" x14ac:dyDescent="0.25">
      <c r="A38" s="39"/>
      <c r="B38" s="39"/>
      <c r="C38" s="39"/>
      <c r="D38" s="39"/>
      <c r="E38" s="39"/>
      <c r="F38" s="39"/>
      <c r="G38" s="39"/>
      <c r="H38" s="39"/>
      <c r="I38" s="39"/>
      <c r="J38" s="92"/>
      <c r="K38" s="92"/>
      <c r="L38" s="92"/>
      <c r="M38" s="92"/>
      <c r="N38" s="92"/>
      <c r="O38" s="92"/>
      <c r="P38" s="92"/>
      <c r="R38" s="92"/>
      <c r="S38" s="92"/>
      <c r="T38" s="92"/>
      <c r="U38" s="92"/>
      <c r="V38" s="92"/>
      <c r="W38" s="92"/>
      <c r="X38" s="92"/>
      <c r="Y38" s="92"/>
    </row>
    <row r="39" spans="1:25" s="93" customFormat="1" ht="42" hidden="1" customHeight="1" x14ac:dyDescent="0.25">
      <c r="A39" s="39"/>
      <c r="B39" s="39"/>
      <c r="C39" s="39"/>
      <c r="D39" s="39"/>
      <c r="E39" s="39"/>
      <c r="F39" s="39"/>
      <c r="G39" s="39"/>
      <c r="H39" s="39"/>
      <c r="I39" s="39"/>
      <c r="J39" s="92"/>
      <c r="K39" s="92"/>
      <c r="L39" s="92"/>
      <c r="M39" s="92"/>
      <c r="N39" s="92"/>
      <c r="O39" s="92"/>
      <c r="P39" s="92"/>
      <c r="R39" s="92"/>
      <c r="S39" s="92"/>
      <c r="T39" s="92"/>
      <c r="U39" s="92"/>
      <c r="V39" s="92"/>
      <c r="W39" s="92"/>
      <c r="X39" s="92"/>
      <c r="Y39" s="92"/>
    </row>
    <row r="40" spans="1:25" s="93" customFormat="1" ht="5.25" hidden="1" customHeight="1" x14ac:dyDescent="0.25">
      <c r="A40" s="39"/>
      <c r="B40" s="39"/>
      <c r="C40" s="39"/>
      <c r="D40" s="39"/>
      <c r="E40" s="39"/>
      <c r="F40" s="39"/>
      <c r="G40" s="39"/>
      <c r="H40" s="39"/>
      <c r="I40" s="39"/>
      <c r="J40" s="92"/>
      <c r="K40" s="92"/>
      <c r="L40" s="92"/>
      <c r="M40" s="92"/>
      <c r="N40" s="92"/>
      <c r="O40" s="92"/>
      <c r="P40" s="92"/>
      <c r="R40" s="92"/>
      <c r="S40" s="92"/>
      <c r="T40" s="92"/>
      <c r="U40" s="92"/>
      <c r="V40" s="92"/>
      <c r="W40" s="92"/>
      <c r="X40" s="92"/>
      <c r="Y40" s="92"/>
    </row>
    <row r="41" spans="1:25" s="93" customFormat="1" ht="0.75" hidden="1" customHeight="1" x14ac:dyDescent="0.25">
      <c r="A41" s="39"/>
      <c r="B41" s="39"/>
      <c r="C41" s="39"/>
      <c r="D41" s="39"/>
      <c r="E41" s="39"/>
      <c r="F41" s="39"/>
      <c r="G41" s="39"/>
      <c r="H41" s="39"/>
      <c r="I41" s="39"/>
      <c r="J41" s="92"/>
      <c r="K41" s="92"/>
      <c r="L41" s="92"/>
      <c r="M41" s="92"/>
      <c r="N41" s="92"/>
      <c r="O41" s="92"/>
      <c r="P41" s="92"/>
      <c r="R41" s="92"/>
      <c r="S41" s="92"/>
      <c r="T41" s="92"/>
      <c r="U41" s="92"/>
      <c r="V41" s="92"/>
      <c r="W41" s="92"/>
      <c r="X41" s="92"/>
      <c r="Y41" s="92"/>
    </row>
    <row r="42" spans="1:25" s="93" customFormat="1" ht="15.75" hidden="1" customHeight="1" x14ac:dyDescent="0.25">
      <c r="A42" s="39"/>
      <c r="B42" s="39"/>
      <c r="C42" s="39"/>
      <c r="D42" s="39"/>
      <c r="E42" s="39"/>
      <c r="F42" s="39"/>
      <c r="G42" s="39"/>
      <c r="H42" s="39"/>
      <c r="I42" s="39"/>
      <c r="J42" s="92"/>
      <c r="K42" s="92"/>
      <c r="L42" s="92"/>
      <c r="M42" s="92"/>
      <c r="N42" s="92"/>
      <c r="O42" s="92"/>
      <c r="P42" s="92"/>
      <c r="R42" s="92"/>
      <c r="S42" s="92"/>
      <c r="T42" s="92"/>
      <c r="U42" s="92"/>
      <c r="V42" s="92"/>
      <c r="W42" s="92"/>
      <c r="X42" s="92"/>
      <c r="Y42" s="92"/>
    </row>
    <row r="43" spans="1:25" s="93" customFormat="1" ht="15" hidden="1" customHeight="1" x14ac:dyDescent="0.25">
      <c r="A43" s="39"/>
      <c r="B43" s="39"/>
      <c r="C43" s="39"/>
      <c r="D43" s="39"/>
      <c r="E43" s="39"/>
      <c r="F43" s="39"/>
      <c r="G43" s="39"/>
      <c r="H43" s="39"/>
      <c r="I43" s="39"/>
      <c r="J43" s="92"/>
      <c r="K43" s="92"/>
      <c r="L43" s="92"/>
      <c r="M43" s="92"/>
      <c r="N43" s="92"/>
      <c r="O43" s="92"/>
      <c r="P43" s="92"/>
      <c r="R43" s="92"/>
      <c r="S43" s="92"/>
      <c r="T43" s="92"/>
      <c r="U43" s="92"/>
      <c r="V43" s="92"/>
      <c r="W43" s="92"/>
      <c r="X43" s="92"/>
      <c r="Y43" s="92"/>
    </row>
    <row r="44" spans="1:25" s="93" customFormat="1" hidden="1" x14ac:dyDescent="0.25">
      <c r="A44" s="39"/>
      <c r="B44" s="39"/>
      <c r="C44" s="39"/>
      <c r="D44" s="39"/>
      <c r="E44" s="39"/>
      <c r="F44" s="39"/>
      <c r="G44" s="39"/>
      <c r="H44" s="39"/>
      <c r="I44" s="39"/>
      <c r="J44" s="92"/>
      <c r="K44" s="92"/>
      <c r="L44" s="92"/>
      <c r="M44" s="92"/>
      <c r="N44" s="92"/>
      <c r="O44" s="92"/>
      <c r="P44" s="92"/>
      <c r="R44" s="92"/>
      <c r="S44" s="92"/>
      <c r="T44" s="92"/>
      <c r="U44" s="92"/>
      <c r="V44" s="92"/>
      <c r="W44" s="92"/>
      <c r="X44" s="92"/>
      <c r="Y44" s="92"/>
    </row>
    <row r="45" spans="1:25" s="93" customFormat="1" ht="46.5" hidden="1" customHeight="1" x14ac:dyDescent="0.25">
      <c r="A45" s="39"/>
      <c r="B45" s="39"/>
      <c r="C45" s="39"/>
      <c r="D45" s="39"/>
      <c r="E45" s="39"/>
      <c r="F45" s="39"/>
      <c r="G45" s="39"/>
      <c r="H45" s="39"/>
      <c r="I45" s="39"/>
      <c r="J45" s="92"/>
      <c r="K45" s="92"/>
      <c r="L45" s="92"/>
      <c r="M45" s="92"/>
      <c r="N45" s="92"/>
      <c r="O45" s="92"/>
      <c r="P45" s="92"/>
      <c r="R45" s="92"/>
      <c r="S45" s="92"/>
      <c r="T45" s="92"/>
      <c r="U45" s="92"/>
      <c r="V45" s="92"/>
      <c r="W45" s="92"/>
      <c r="X45" s="92"/>
      <c r="Y45" s="92"/>
    </row>
    <row r="46" spans="1:25" s="93" customFormat="1" ht="31.5" hidden="1" customHeight="1" x14ac:dyDescent="0.25">
      <c r="A46" s="39"/>
      <c r="B46" s="39"/>
      <c r="C46" s="39"/>
      <c r="D46" s="39"/>
      <c r="E46" s="39"/>
      <c r="F46" s="39"/>
      <c r="G46" s="39"/>
      <c r="H46" s="39"/>
      <c r="I46" s="39"/>
      <c r="J46" s="92"/>
      <c r="K46" s="92"/>
      <c r="L46" s="92"/>
      <c r="M46" s="92"/>
      <c r="N46" s="92"/>
      <c r="O46" s="92"/>
      <c r="P46" s="92"/>
      <c r="R46" s="92"/>
      <c r="S46" s="92"/>
      <c r="T46" s="92"/>
      <c r="U46" s="92"/>
      <c r="V46" s="92"/>
      <c r="W46" s="92"/>
      <c r="X46" s="92"/>
      <c r="Y46" s="92"/>
    </row>
    <row r="47" spans="1:25" s="93" customFormat="1" ht="34.5" hidden="1" customHeight="1" x14ac:dyDescent="0.25">
      <c r="A47" s="39"/>
      <c r="B47" s="39"/>
      <c r="C47" s="39"/>
      <c r="D47" s="39"/>
      <c r="E47" s="39"/>
      <c r="F47" s="39"/>
      <c r="G47" s="39"/>
      <c r="H47" s="39"/>
      <c r="I47" s="39"/>
      <c r="J47" s="92"/>
      <c r="K47" s="92"/>
      <c r="L47" s="92"/>
      <c r="M47" s="92"/>
      <c r="N47" s="92"/>
      <c r="O47" s="92"/>
      <c r="P47" s="92"/>
      <c r="R47" s="92"/>
      <c r="S47" s="92"/>
      <c r="T47" s="92"/>
      <c r="U47" s="92"/>
      <c r="V47" s="92"/>
      <c r="W47" s="92"/>
      <c r="X47" s="92"/>
      <c r="Y47" s="92"/>
    </row>
    <row r="48" spans="1:25" s="93" customFormat="1" ht="47.25" hidden="1" customHeight="1" x14ac:dyDescent="0.25">
      <c r="A48" s="39"/>
      <c r="B48" s="39"/>
      <c r="C48" s="39"/>
      <c r="D48" s="39"/>
      <c r="E48" s="39"/>
      <c r="F48" s="39"/>
      <c r="G48" s="39"/>
      <c r="H48" s="39"/>
      <c r="I48" s="39"/>
      <c r="J48" s="92"/>
      <c r="K48" s="92"/>
      <c r="L48" s="92"/>
      <c r="M48" s="92"/>
      <c r="N48" s="92"/>
      <c r="O48" s="92"/>
      <c r="P48" s="92"/>
      <c r="R48" s="92"/>
      <c r="S48" s="92"/>
      <c r="T48" s="92"/>
      <c r="U48" s="92"/>
      <c r="V48" s="92"/>
      <c r="W48" s="92"/>
      <c r="X48" s="92"/>
      <c r="Y48" s="92"/>
    </row>
    <row r="49" spans="1:25" s="93" customFormat="1" ht="34.5" hidden="1" customHeight="1" x14ac:dyDescent="0.25">
      <c r="A49" s="39"/>
      <c r="B49" s="39"/>
      <c r="C49" s="39"/>
      <c r="D49" s="39"/>
      <c r="E49" s="39"/>
      <c r="F49" s="39"/>
      <c r="G49" s="39"/>
      <c r="H49" s="39"/>
      <c r="I49" s="39"/>
      <c r="J49" s="92"/>
      <c r="K49" s="92"/>
      <c r="L49" s="92"/>
      <c r="M49" s="92"/>
      <c r="N49" s="92"/>
      <c r="O49" s="92"/>
      <c r="P49" s="92"/>
      <c r="R49" s="92"/>
      <c r="S49" s="92"/>
      <c r="T49" s="92"/>
      <c r="U49" s="92"/>
      <c r="V49" s="92"/>
      <c r="W49" s="92"/>
      <c r="X49" s="92"/>
      <c r="Y49" s="92"/>
    </row>
    <row r="50" spans="1:25" s="93" customFormat="1" ht="34.5" hidden="1" customHeight="1" x14ac:dyDescent="0.25">
      <c r="A50" s="39"/>
      <c r="B50" s="39"/>
      <c r="C50" s="39"/>
      <c r="D50" s="39"/>
      <c r="E50" s="39"/>
      <c r="F50" s="39"/>
      <c r="G50" s="39"/>
      <c r="H50" s="39"/>
      <c r="I50" s="39"/>
      <c r="J50" s="92"/>
      <c r="K50" s="92"/>
      <c r="L50" s="92"/>
      <c r="M50" s="92"/>
      <c r="N50" s="92"/>
      <c r="O50" s="92"/>
      <c r="P50" s="92"/>
      <c r="R50" s="92"/>
      <c r="S50" s="92"/>
      <c r="T50" s="92"/>
      <c r="U50" s="92"/>
      <c r="V50" s="92"/>
      <c r="W50" s="92"/>
      <c r="X50" s="92"/>
      <c r="Y50" s="92"/>
    </row>
    <row r="51" spans="1:25" ht="34.5" hidden="1" customHeight="1" x14ac:dyDescent="0.25">
      <c r="A51" s="39"/>
      <c r="B51" s="39"/>
      <c r="C51" s="39"/>
      <c r="D51" s="39"/>
      <c r="E51" s="39"/>
      <c r="F51" s="39"/>
      <c r="G51" s="39"/>
      <c r="H51" s="39"/>
      <c r="I51" s="39"/>
    </row>
    <row r="52" spans="1:25" ht="34.5" hidden="1" customHeight="1" x14ac:dyDescent="0.25">
      <c r="A52" s="39"/>
      <c r="B52" s="39"/>
      <c r="C52" s="39"/>
      <c r="D52" s="39"/>
      <c r="E52" s="39"/>
      <c r="F52" s="39"/>
      <c r="G52" s="39"/>
      <c r="H52" s="39"/>
      <c r="I52" s="39"/>
    </row>
    <row r="53" spans="1:25" ht="34.5" hidden="1" customHeight="1" x14ac:dyDescent="0.25">
      <c r="A53" s="39"/>
      <c r="B53" s="39"/>
      <c r="C53" s="39"/>
      <c r="D53" s="39"/>
      <c r="E53" s="39"/>
      <c r="F53" s="39"/>
      <c r="G53" s="39"/>
      <c r="H53" s="39"/>
      <c r="I53" s="39"/>
    </row>
    <row r="54" spans="1:25" ht="34.5" hidden="1" customHeight="1" x14ac:dyDescent="0.25">
      <c r="A54" s="39"/>
      <c r="B54" s="39"/>
      <c r="C54" s="39"/>
      <c r="D54" s="39"/>
      <c r="E54" s="39"/>
      <c r="F54" s="39"/>
      <c r="G54" s="39"/>
      <c r="H54" s="39"/>
      <c r="I54" s="39"/>
    </row>
    <row r="55" spans="1:25" ht="44.25" hidden="1" customHeight="1" x14ac:dyDescent="0.25">
      <c r="A55" s="39"/>
      <c r="B55" s="39"/>
      <c r="C55" s="39"/>
      <c r="D55" s="39"/>
      <c r="E55" s="39"/>
      <c r="F55" s="39"/>
      <c r="G55" s="39"/>
      <c r="H55" s="39"/>
      <c r="I55" s="39"/>
    </row>
    <row r="56" spans="1:25" ht="44.25" hidden="1" customHeight="1" x14ac:dyDescent="0.25">
      <c r="A56" s="39"/>
      <c r="B56" s="39"/>
      <c r="C56" s="39"/>
      <c r="D56" s="39"/>
      <c r="E56" s="39"/>
      <c r="F56" s="39"/>
      <c r="G56" s="39"/>
      <c r="H56" s="39"/>
      <c r="I56" s="39"/>
    </row>
    <row r="57" spans="1:25" ht="34.5" hidden="1" customHeight="1" x14ac:dyDescent="0.25">
      <c r="A57" s="39"/>
      <c r="B57" s="39"/>
      <c r="C57" s="39"/>
      <c r="D57" s="39"/>
      <c r="E57" s="39"/>
      <c r="F57" s="39"/>
      <c r="G57" s="39"/>
      <c r="H57" s="39"/>
      <c r="I57" s="39"/>
    </row>
    <row r="58" spans="1:25" ht="24.75" hidden="1" customHeight="1" x14ac:dyDescent="0.25">
      <c r="A58" s="39"/>
      <c r="B58" s="39"/>
      <c r="C58" s="39"/>
      <c r="D58" s="39"/>
      <c r="E58" s="39"/>
      <c r="F58" s="39"/>
      <c r="G58" s="39"/>
      <c r="H58" s="39"/>
      <c r="I58" s="39"/>
    </row>
    <row r="59" spans="1:25" ht="12.75" hidden="1" customHeight="1" x14ac:dyDescent="0.25">
      <c r="A59" s="39"/>
      <c r="B59" s="39"/>
      <c r="C59" s="39"/>
      <c r="D59" s="39"/>
      <c r="E59" s="39"/>
      <c r="F59" s="39"/>
      <c r="G59" s="39"/>
      <c r="H59" s="39"/>
      <c r="I59" s="39"/>
    </row>
    <row r="60" spans="1:25" ht="19.5" hidden="1" customHeight="1" x14ac:dyDescent="0.25">
      <c r="A60" s="39"/>
      <c r="B60" s="39"/>
      <c r="C60" s="39"/>
      <c r="D60" s="39"/>
      <c r="E60" s="39"/>
      <c r="F60" s="39"/>
      <c r="G60" s="39"/>
      <c r="H60" s="39"/>
      <c r="I60" s="39"/>
    </row>
    <row r="61" spans="1:25" hidden="1" x14ac:dyDescent="0.25">
      <c r="A61" s="39"/>
      <c r="B61" s="39"/>
      <c r="C61" s="39"/>
      <c r="D61" s="39"/>
      <c r="E61" s="39"/>
      <c r="F61" s="39"/>
      <c r="G61" s="39"/>
      <c r="H61" s="39"/>
      <c r="I61" s="39"/>
    </row>
    <row r="62" spans="1:25" hidden="1" x14ac:dyDescent="0.25">
      <c r="A62" s="39"/>
      <c r="B62" s="39"/>
      <c r="C62" s="39"/>
      <c r="D62" s="39"/>
      <c r="E62" s="39"/>
      <c r="F62" s="39"/>
      <c r="G62" s="39"/>
      <c r="H62" s="39"/>
      <c r="I62" s="39"/>
    </row>
    <row r="63" spans="1:25" x14ac:dyDescent="0.25">
      <c r="A63" s="39"/>
      <c r="B63" s="39"/>
      <c r="C63" s="39"/>
      <c r="D63" s="39"/>
      <c r="E63" s="39"/>
      <c r="F63" s="39"/>
      <c r="G63" s="39"/>
      <c r="H63" s="100"/>
      <c r="I63" s="39"/>
    </row>
    <row r="64" spans="1:25" x14ac:dyDescent="0.25">
      <c r="A64" s="39"/>
      <c r="B64" s="39"/>
      <c r="C64" s="39"/>
      <c r="D64" s="39"/>
      <c r="E64" s="39"/>
      <c r="F64" s="39"/>
      <c r="G64" s="39"/>
      <c r="H64" s="39"/>
      <c r="I64" s="39"/>
    </row>
    <row r="65" spans="1:9" x14ac:dyDescent="0.25">
      <c r="A65" s="39"/>
      <c r="B65" s="39"/>
      <c r="C65" s="39"/>
      <c r="D65" s="39"/>
      <c r="E65" s="39"/>
      <c r="F65" s="39"/>
      <c r="G65" s="39"/>
      <c r="H65" s="39"/>
      <c r="I65" s="39"/>
    </row>
    <row r="66" spans="1:9" x14ac:dyDescent="0.25">
      <c r="A66" s="39"/>
      <c r="B66" s="39"/>
      <c r="C66" s="39"/>
      <c r="D66" s="39"/>
      <c r="E66" s="39"/>
      <c r="F66" s="39"/>
      <c r="G66" s="39"/>
      <c r="H66" s="39"/>
      <c r="I66" s="39"/>
    </row>
    <row r="67" spans="1:9" x14ac:dyDescent="0.25">
      <c r="A67" s="39"/>
      <c r="B67" s="39"/>
      <c r="C67" s="39"/>
      <c r="D67" s="39"/>
      <c r="E67" s="39"/>
      <c r="F67" s="39"/>
      <c r="G67" s="39"/>
      <c r="H67" s="39"/>
      <c r="I67" s="39"/>
    </row>
  </sheetData>
  <mergeCells count="28">
    <mergeCell ref="A15:D15"/>
    <mergeCell ref="E15:F15"/>
    <mergeCell ref="A2:F2"/>
    <mergeCell ref="A3:D3"/>
    <mergeCell ref="A4:D4"/>
    <mergeCell ref="A5:D5"/>
    <mergeCell ref="A6:E6"/>
    <mergeCell ref="A7:B7"/>
    <mergeCell ref="A8:C8"/>
    <mergeCell ref="A9:B9"/>
    <mergeCell ref="A12:I12"/>
    <mergeCell ref="A13:F13"/>
    <mergeCell ref="A14:F14"/>
    <mergeCell ref="B17:C17"/>
    <mergeCell ref="D18:E18"/>
    <mergeCell ref="A19:C19"/>
    <mergeCell ref="A20:I20"/>
    <mergeCell ref="A21:B21"/>
    <mergeCell ref="C21:D21"/>
    <mergeCell ref="E21:F21"/>
    <mergeCell ref="A27:I27"/>
    <mergeCell ref="A28:B28"/>
    <mergeCell ref="A22:B22"/>
    <mergeCell ref="C22:D22"/>
    <mergeCell ref="E22:F22"/>
    <mergeCell ref="A23:D23"/>
    <mergeCell ref="E23:F23"/>
    <mergeCell ref="A24:F24"/>
  </mergeCells>
  <pageMargins left="0.51181102362204722" right="0.51181102362204722" top="0.78740157480314965" bottom="0.78740157480314965"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74F31-760A-4A4B-99FC-FFB7CC46A1BE}">
  <sheetPr>
    <pageSetUpPr fitToPage="1"/>
  </sheetPr>
  <dimension ref="B1:F138"/>
  <sheetViews>
    <sheetView topLeftCell="A125" workbookViewId="0">
      <selection activeCell="E132" sqref="E132"/>
    </sheetView>
  </sheetViews>
  <sheetFormatPr defaultRowHeight="15" x14ac:dyDescent="0.25"/>
  <cols>
    <col min="2" max="2" width="17.85546875" customWidth="1"/>
    <col min="3" max="3" width="57.85546875" customWidth="1"/>
    <col min="4" max="4" width="9.42578125" bestFit="1" customWidth="1"/>
    <col min="5" max="5" width="31.42578125" customWidth="1"/>
    <col min="6" max="6" width="10.140625" bestFit="1" customWidth="1"/>
  </cols>
  <sheetData>
    <row r="1" spans="2:5" x14ac:dyDescent="0.25">
      <c r="B1" s="132" t="s">
        <v>0</v>
      </c>
      <c r="C1" s="132"/>
      <c r="D1" s="132"/>
      <c r="E1" s="132"/>
    </row>
    <row r="2" spans="2:5" x14ac:dyDescent="0.25">
      <c r="B2" s="134"/>
      <c r="C2" s="134"/>
      <c r="D2" s="134"/>
      <c r="E2" s="134"/>
    </row>
    <row r="3" spans="2:5" x14ac:dyDescent="0.25">
      <c r="B3" s="134" t="s">
        <v>1</v>
      </c>
      <c r="C3" s="134"/>
      <c r="D3" s="134"/>
      <c r="E3" s="134"/>
    </row>
    <row r="4" spans="2:5" x14ac:dyDescent="0.25">
      <c r="B4" s="133" t="s">
        <v>116</v>
      </c>
      <c r="C4" s="133"/>
      <c r="D4" s="133"/>
      <c r="E4" s="133"/>
    </row>
    <row r="5" spans="2:5" x14ac:dyDescent="0.25">
      <c r="B5" s="159"/>
      <c r="C5" s="159"/>
      <c r="D5" s="159"/>
      <c r="E5" s="159"/>
    </row>
    <row r="6" spans="2:5" x14ac:dyDescent="0.25">
      <c r="B6" s="143" t="s">
        <v>2</v>
      </c>
      <c r="C6" s="143"/>
      <c r="D6" s="143"/>
      <c r="E6" s="143"/>
    </row>
    <row r="7" spans="2:5" x14ac:dyDescent="0.25">
      <c r="B7" s="3" t="s">
        <v>3</v>
      </c>
      <c r="C7" s="4" t="s">
        <v>4</v>
      </c>
      <c r="D7" s="154"/>
      <c r="E7" s="155"/>
    </row>
    <row r="8" spans="2:5" x14ac:dyDescent="0.25">
      <c r="B8" s="3" t="s">
        <v>5</v>
      </c>
      <c r="C8" s="4" t="s">
        <v>6</v>
      </c>
      <c r="D8" s="155"/>
      <c r="E8" s="155"/>
    </row>
    <row r="9" spans="2:5" x14ac:dyDescent="0.25">
      <c r="B9" s="3" t="s">
        <v>7</v>
      </c>
      <c r="C9" s="4" t="s">
        <v>8</v>
      </c>
      <c r="D9" s="158"/>
      <c r="E9" s="155"/>
    </row>
    <row r="10" spans="2:5" x14ac:dyDescent="0.25">
      <c r="B10" s="3" t="s">
        <v>9</v>
      </c>
      <c r="C10" s="4" t="s">
        <v>10</v>
      </c>
      <c r="D10" s="155"/>
      <c r="E10" s="155"/>
    </row>
    <row r="11" spans="2:5" x14ac:dyDescent="0.25">
      <c r="B11" s="2"/>
      <c r="C11" s="5"/>
      <c r="D11" s="2"/>
      <c r="E11" s="2"/>
    </row>
    <row r="12" spans="2:5" x14ac:dyDescent="0.25">
      <c r="B12" s="143" t="s">
        <v>11</v>
      </c>
      <c r="C12" s="143"/>
      <c r="D12" s="143"/>
      <c r="E12" s="143"/>
    </row>
    <row r="13" spans="2:5" x14ac:dyDescent="0.25">
      <c r="B13" s="61" t="s">
        <v>12</v>
      </c>
      <c r="C13" s="3" t="s">
        <v>13</v>
      </c>
      <c r="D13" s="155" t="s">
        <v>177</v>
      </c>
      <c r="E13" s="155"/>
    </row>
    <row r="14" spans="2:5" ht="31.5" customHeight="1" x14ac:dyDescent="0.25">
      <c r="B14" s="66" t="s">
        <v>117</v>
      </c>
      <c r="C14" s="3" t="s">
        <v>14</v>
      </c>
      <c r="D14" s="155"/>
      <c r="E14" s="155"/>
    </row>
    <row r="15" spans="2:5" x14ac:dyDescent="0.25">
      <c r="B15" s="2"/>
      <c r="C15" s="5"/>
      <c r="D15" s="2"/>
      <c r="E15" s="2"/>
    </row>
    <row r="16" spans="2:5" x14ac:dyDescent="0.25">
      <c r="B16" s="143" t="s">
        <v>15</v>
      </c>
      <c r="C16" s="143"/>
      <c r="D16" s="143"/>
      <c r="E16" s="143"/>
    </row>
    <row r="17" spans="2:5" x14ac:dyDescent="0.25">
      <c r="B17" s="3">
        <v>1</v>
      </c>
      <c r="C17" s="4" t="s">
        <v>16</v>
      </c>
      <c r="D17" s="155"/>
      <c r="E17" s="155"/>
    </row>
    <row r="18" spans="2:5" x14ac:dyDescent="0.25">
      <c r="B18" s="3">
        <v>2</v>
      </c>
      <c r="C18" s="4" t="s">
        <v>17</v>
      </c>
      <c r="D18" s="155"/>
      <c r="E18" s="155"/>
    </row>
    <row r="19" spans="2:5" x14ac:dyDescent="0.25">
      <c r="B19" s="3">
        <v>3</v>
      </c>
      <c r="C19" s="4" t="s">
        <v>18</v>
      </c>
      <c r="D19" s="157"/>
      <c r="E19" s="155"/>
    </row>
    <row r="20" spans="2:5" x14ac:dyDescent="0.25">
      <c r="B20" s="3">
        <v>4</v>
      </c>
      <c r="C20" s="4" t="s">
        <v>19</v>
      </c>
      <c r="D20" s="155"/>
      <c r="E20" s="155"/>
    </row>
    <row r="21" spans="2:5" x14ac:dyDescent="0.25">
      <c r="B21" s="3">
        <v>5</v>
      </c>
      <c r="C21" s="4" t="s">
        <v>20</v>
      </c>
      <c r="D21" s="154"/>
      <c r="E21" s="155"/>
    </row>
    <row r="22" spans="2:5" x14ac:dyDescent="0.25">
      <c r="B22" s="156"/>
      <c r="C22" s="156"/>
      <c r="D22" s="156"/>
      <c r="E22" s="156"/>
    </row>
    <row r="23" spans="2:5" x14ac:dyDescent="0.25">
      <c r="B23" s="140" t="s">
        <v>21</v>
      </c>
      <c r="C23" s="140"/>
      <c r="D23" s="140"/>
      <c r="E23" s="140"/>
    </row>
    <row r="24" spans="2:5" x14ac:dyDescent="0.25">
      <c r="B24" s="6">
        <v>1</v>
      </c>
      <c r="C24" s="6" t="s">
        <v>22</v>
      </c>
      <c r="D24" s="6" t="s">
        <v>23</v>
      </c>
      <c r="E24" s="6" t="s">
        <v>24</v>
      </c>
    </row>
    <row r="25" spans="2:5" x14ac:dyDescent="0.25">
      <c r="B25" s="6" t="s">
        <v>3</v>
      </c>
      <c r="C25" s="4" t="s">
        <v>25</v>
      </c>
      <c r="D25" s="7"/>
      <c r="E25" s="67">
        <f>D19</f>
        <v>0</v>
      </c>
    </row>
    <row r="26" spans="2:5" x14ac:dyDescent="0.25">
      <c r="B26" s="6" t="s">
        <v>5</v>
      </c>
      <c r="C26" s="4" t="s">
        <v>26</v>
      </c>
      <c r="D26" s="8"/>
      <c r="E26" s="67">
        <f>ROUND(E25*D26,2)</f>
        <v>0</v>
      </c>
    </row>
    <row r="27" spans="2:5" x14ac:dyDescent="0.25">
      <c r="B27" s="6" t="s">
        <v>7</v>
      </c>
      <c r="C27" s="4" t="s">
        <v>27</v>
      </c>
      <c r="D27" s="8"/>
      <c r="E27" s="67">
        <v>0</v>
      </c>
    </row>
    <row r="28" spans="2:5" x14ac:dyDescent="0.25">
      <c r="B28" s="6" t="s">
        <v>9</v>
      </c>
      <c r="C28" s="4" t="s">
        <v>28</v>
      </c>
      <c r="D28" s="8"/>
      <c r="E28" s="67">
        <v>0</v>
      </c>
    </row>
    <row r="29" spans="2:5" x14ac:dyDescent="0.25">
      <c r="B29" s="6" t="s">
        <v>29</v>
      </c>
      <c r="C29" s="4" t="s">
        <v>30</v>
      </c>
      <c r="D29" s="9"/>
      <c r="E29" s="67">
        <v>0</v>
      </c>
    </row>
    <row r="30" spans="2:5" x14ac:dyDescent="0.25">
      <c r="B30" s="6" t="s">
        <v>31</v>
      </c>
      <c r="C30" s="4" t="s">
        <v>32</v>
      </c>
      <c r="D30" s="8"/>
      <c r="E30" s="67">
        <v>0</v>
      </c>
    </row>
    <row r="31" spans="2:5" x14ac:dyDescent="0.25">
      <c r="B31" s="136" t="s">
        <v>33</v>
      </c>
      <c r="C31" s="136"/>
      <c r="D31" s="136"/>
      <c r="E31" s="68">
        <f>SUM(E25:E30)</f>
        <v>0</v>
      </c>
    </row>
    <row r="32" spans="2:5" x14ac:dyDescent="0.25">
      <c r="B32" s="1"/>
      <c r="C32" s="1"/>
      <c r="D32" s="1"/>
      <c r="E32" s="10"/>
    </row>
    <row r="33" spans="2:5" x14ac:dyDescent="0.25">
      <c r="B33" s="140" t="s">
        <v>34</v>
      </c>
      <c r="C33" s="140"/>
      <c r="D33" s="140"/>
      <c r="E33" s="140"/>
    </row>
    <row r="34" spans="2:5" x14ac:dyDescent="0.25">
      <c r="B34" s="151" t="s">
        <v>35</v>
      </c>
      <c r="C34" s="151"/>
      <c r="D34" s="11" t="s">
        <v>23</v>
      </c>
      <c r="E34" s="11" t="s">
        <v>24</v>
      </c>
    </row>
    <row r="35" spans="2:5" x14ac:dyDescent="0.25">
      <c r="B35" s="6" t="s">
        <v>3</v>
      </c>
      <c r="C35" s="4" t="s">
        <v>119</v>
      </c>
      <c r="D35" s="12"/>
      <c r="E35" s="67">
        <f>TRUNC($E$31*D35,2)</f>
        <v>0</v>
      </c>
    </row>
    <row r="36" spans="2:5" x14ac:dyDescent="0.25">
      <c r="B36" s="6" t="s">
        <v>5</v>
      </c>
      <c r="C36" s="4" t="s">
        <v>120</v>
      </c>
      <c r="D36" s="13"/>
      <c r="E36" s="67">
        <f>TRUNC($E$31*D36,2)</f>
        <v>0</v>
      </c>
    </row>
    <row r="37" spans="2:5" x14ac:dyDescent="0.25">
      <c r="B37" s="136" t="s">
        <v>36</v>
      </c>
      <c r="C37" s="136"/>
      <c r="D37" s="14">
        <f>SUM(D35:D36)</f>
        <v>0</v>
      </c>
      <c r="E37" s="68">
        <f>SUM(E35:E36)</f>
        <v>0</v>
      </c>
    </row>
    <row r="38" spans="2:5" x14ac:dyDescent="0.25">
      <c r="B38" s="152"/>
      <c r="C38" s="153"/>
      <c r="D38" s="153"/>
      <c r="E38" s="153"/>
    </row>
    <row r="39" spans="2:5" x14ac:dyDescent="0.25">
      <c r="B39" s="151" t="s">
        <v>37</v>
      </c>
      <c r="C39" s="151"/>
      <c r="D39" s="11" t="s">
        <v>23</v>
      </c>
      <c r="E39" s="11" t="s">
        <v>24</v>
      </c>
    </row>
    <row r="40" spans="2:5" x14ac:dyDescent="0.25">
      <c r="B40" s="6" t="s">
        <v>3</v>
      </c>
      <c r="C40" s="4" t="s">
        <v>38</v>
      </c>
      <c r="D40" s="12"/>
      <c r="E40" s="67">
        <f>TRUNC(($E$31+$E$37)*$D$40,2)</f>
        <v>0</v>
      </c>
    </row>
    <row r="41" spans="2:5" x14ac:dyDescent="0.25">
      <c r="B41" s="6" t="s">
        <v>5</v>
      </c>
      <c r="C41" s="4" t="s">
        <v>39</v>
      </c>
      <c r="D41" s="12"/>
      <c r="E41" s="67">
        <f>TRUNC(($E$31+$E$37)*$D$41,2)</f>
        <v>0</v>
      </c>
    </row>
    <row r="42" spans="2:5" x14ac:dyDescent="0.25">
      <c r="B42" s="6" t="s">
        <v>7</v>
      </c>
      <c r="C42" s="4" t="s">
        <v>40</v>
      </c>
      <c r="D42" s="12"/>
      <c r="E42" s="67">
        <f>TRUNC(($E$31+$E$37)*$D$42,2)</f>
        <v>0</v>
      </c>
    </row>
    <row r="43" spans="2:5" x14ac:dyDescent="0.25">
      <c r="B43" s="6" t="s">
        <v>9</v>
      </c>
      <c r="C43" s="4" t="s">
        <v>41</v>
      </c>
      <c r="D43" s="12"/>
      <c r="E43" s="67">
        <f>TRUNC(($E$31+$E$37)*$D$43,2)</f>
        <v>0</v>
      </c>
    </row>
    <row r="44" spans="2:5" x14ac:dyDescent="0.25">
      <c r="B44" s="6" t="s">
        <v>29</v>
      </c>
      <c r="C44" s="4" t="s">
        <v>42</v>
      </c>
      <c r="D44" s="12"/>
      <c r="E44" s="67">
        <f>TRUNC(($E$31+$E$37)*$D$44,2)</f>
        <v>0</v>
      </c>
    </row>
    <row r="45" spans="2:5" x14ac:dyDescent="0.25">
      <c r="B45" s="6" t="s">
        <v>31</v>
      </c>
      <c r="C45" s="4" t="s">
        <v>43</v>
      </c>
      <c r="D45" s="12"/>
      <c r="E45" s="67">
        <f>TRUNC(($E$31+$E$37)*$D$45,2)</f>
        <v>0</v>
      </c>
    </row>
    <row r="46" spans="2:5" x14ac:dyDescent="0.25">
      <c r="B46" s="6" t="s">
        <v>44</v>
      </c>
      <c r="C46" s="4" t="s">
        <v>45</v>
      </c>
      <c r="D46" s="12"/>
      <c r="E46" s="67">
        <f>TRUNC(($E$31+$E$37)*$D$46,2)</f>
        <v>0</v>
      </c>
    </row>
    <row r="47" spans="2:5" x14ac:dyDescent="0.25">
      <c r="B47" s="6" t="s">
        <v>46</v>
      </c>
      <c r="C47" s="4" t="s">
        <v>47</v>
      </c>
      <c r="D47" s="12"/>
      <c r="E47" s="67">
        <f>TRUNC(($E$31+$E$37)*$D$47,2)</f>
        <v>0</v>
      </c>
    </row>
    <row r="48" spans="2:5" x14ac:dyDescent="0.25">
      <c r="B48" s="136" t="s">
        <v>48</v>
      </c>
      <c r="C48" s="136"/>
      <c r="D48" s="14">
        <f>SUM(D40:D47)</f>
        <v>0</v>
      </c>
      <c r="E48" s="68">
        <f>SUM(E40:E47)</f>
        <v>0</v>
      </c>
    </row>
    <row r="49" spans="2:6" x14ac:dyDescent="0.25">
      <c r="B49" s="149"/>
      <c r="C49" s="149"/>
      <c r="D49" s="149"/>
      <c r="E49" s="150"/>
    </row>
    <row r="50" spans="2:6" x14ac:dyDescent="0.25">
      <c r="B50" s="151" t="s">
        <v>49</v>
      </c>
      <c r="C50" s="151"/>
      <c r="D50" s="16"/>
      <c r="E50" s="11" t="s">
        <v>24</v>
      </c>
    </row>
    <row r="51" spans="2:6" x14ac:dyDescent="0.25">
      <c r="B51" s="6" t="s">
        <v>3</v>
      </c>
      <c r="C51" s="7" t="s">
        <v>121</v>
      </c>
      <c r="D51" s="3"/>
      <c r="E51" s="70"/>
    </row>
    <row r="52" spans="2:6" x14ac:dyDescent="0.25">
      <c r="B52" s="6" t="s">
        <v>5</v>
      </c>
      <c r="C52" s="7" t="s">
        <v>125</v>
      </c>
      <c r="D52" s="3"/>
      <c r="E52" s="70"/>
      <c r="F52" s="38"/>
    </row>
    <row r="53" spans="2:6" x14ac:dyDescent="0.25">
      <c r="B53" s="6" t="s">
        <v>7</v>
      </c>
      <c r="C53" s="37" t="s">
        <v>122</v>
      </c>
      <c r="D53" s="3"/>
      <c r="E53" s="70"/>
    </row>
    <row r="54" spans="2:6" x14ac:dyDescent="0.25">
      <c r="B54" s="6" t="s">
        <v>9</v>
      </c>
      <c r="C54" s="7" t="s">
        <v>51</v>
      </c>
      <c r="D54" s="3"/>
      <c r="E54" s="70"/>
    </row>
    <row r="55" spans="2:6" x14ac:dyDescent="0.25">
      <c r="B55" s="6" t="s">
        <v>29</v>
      </c>
      <c r="C55" s="37" t="s">
        <v>123</v>
      </c>
      <c r="D55" s="3"/>
      <c r="E55" s="70"/>
    </row>
    <row r="56" spans="2:6" x14ac:dyDescent="0.25">
      <c r="B56" s="6" t="s">
        <v>31</v>
      </c>
      <c r="C56" s="37" t="s">
        <v>124</v>
      </c>
      <c r="D56" s="3"/>
      <c r="E56" s="70"/>
    </row>
    <row r="57" spans="2:6" x14ac:dyDescent="0.25">
      <c r="B57" s="6" t="s">
        <v>44</v>
      </c>
      <c r="C57" s="7" t="s">
        <v>32</v>
      </c>
      <c r="D57" s="3"/>
      <c r="E57" s="70"/>
    </row>
    <row r="58" spans="2:6" x14ac:dyDescent="0.25">
      <c r="B58" s="136" t="s">
        <v>52</v>
      </c>
      <c r="C58" s="136"/>
      <c r="D58" s="136"/>
      <c r="E58" s="68">
        <f>SUM(E51:E57)</f>
        <v>0</v>
      </c>
    </row>
    <row r="59" spans="2:6" x14ac:dyDescent="0.25">
      <c r="B59" s="149"/>
      <c r="C59" s="149"/>
      <c r="D59" s="149"/>
      <c r="E59" s="150"/>
    </row>
    <row r="60" spans="2:6" x14ac:dyDescent="0.25">
      <c r="B60" s="143" t="s">
        <v>53</v>
      </c>
      <c r="C60" s="143"/>
      <c r="D60" s="143"/>
      <c r="E60" s="143"/>
    </row>
    <row r="61" spans="2:6" x14ac:dyDescent="0.25">
      <c r="B61" s="136" t="s">
        <v>54</v>
      </c>
      <c r="C61" s="136"/>
      <c r="D61" s="136"/>
      <c r="E61" s="6" t="s">
        <v>24</v>
      </c>
    </row>
    <row r="62" spans="2:6" x14ac:dyDescent="0.25">
      <c r="B62" s="6" t="s">
        <v>55</v>
      </c>
      <c r="C62" s="135" t="s">
        <v>56</v>
      </c>
      <c r="D62" s="135"/>
      <c r="E62" s="67">
        <f>E37</f>
        <v>0</v>
      </c>
    </row>
    <row r="63" spans="2:6" x14ac:dyDescent="0.25">
      <c r="B63" s="6" t="s">
        <v>57</v>
      </c>
      <c r="C63" s="135" t="s">
        <v>58</v>
      </c>
      <c r="D63" s="135"/>
      <c r="E63" s="67">
        <f>E48</f>
        <v>0</v>
      </c>
    </row>
    <row r="64" spans="2:6" x14ac:dyDescent="0.25">
      <c r="B64" s="6" t="s">
        <v>59</v>
      </c>
      <c r="C64" s="135" t="s">
        <v>60</v>
      </c>
      <c r="D64" s="135"/>
      <c r="E64" s="67">
        <f>E58</f>
        <v>0</v>
      </c>
    </row>
    <row r="65" spans="2:5" x14ac:dyDescent="0.25">
      <c r="B65" s="136" t="s">
        <v>61</v>
      </c>
      <c r="C65" s="136"/>
      <c r="D65" s="136"/>
      <c r="E65" s="68">
        <f>SUM(E62:E64)</f>
        <v>0</v>
      </c>
    </row>
    <row r="66" spans="2:5" x14ac:dyDescent="0.25">
      <c r="B66" s="138"/>
      <c r="C66" s="139"/>
      <c r="D66" s="139"/>
      <c r="E66" s="139"/>
    </row>
    <row r="67" spans="2:5" x14ac:dyDescent="0.25">
      <c r="B67" s="140" t="s">
        <v>62</v>
      </c>
      <c r="C67" s="140"/>
      <c r="D67" s="140"/>
      <c r="E67" s="140"/>
    </row>
    <row r="68" spans="2:5" x14ac:dyDescent="0.25">
      <c r="B68" s="6">
        <v>3</v>
      </c>
      <c r="C68" s="6" t="s">
        <v>63</v>
      </c>
      <c r="D68" s="6" t="s">
        <v>23</v>
      </c>
      <c r="E68" s="6" t="s">
        <v>24</v>
      </c>
    </row>
    <row r="69" spans="2:5" x14ac:dyDescent="0.25">
      <c r="B69" s="6" t="s">
        <v>3</v>
      </c>
      <c r="C69" s="4" t="s">
        <v>64</v>
      </c>
      <c r="D69" s="12"/>
      <c r="E69" s="67">
        <f>TRUNC(D69*$E$31,2)</f>
        <v>0</v>
      </c>
    </row>
    <row r="70" spans="2:5" x14ac:dyDescent="0.25">
      <c r="B70" s="6" t="s">
        <v>5</v>
      </c>
      <c r="C70" s="4" t="s">
        <v>65</v>
      </c>
      <c r="D70" s="12"/>
      <c r="E70" s="67">
        <f>TRUNC(D70*$E$31,2)</f>
        <v>0</v>
      </c>
    </row>
    <row r="71" spans="2:5" x14ac:dyDescent="0.25">
      <c r="B71" s="6" t="s">
        <v>7</v>
      </c>
      <c r="C71" s="4" t="s">
        <v>66</v>
      </c>
      <c r="D71" s="12"/>
      <c r="E71" s="67">
        <f t="shared" ref="E71:E72" si="0">TRUNC(D71*$E$31,2)</f>
        <v>0</v>
      </c>
    </row>
    <row r="72" spans="2:5" x14ac:dyDescent="0.25">
      <c r="B72" s="6" t="s">
        <v>9</v>
      </c>
      <c r="C72" s="4" t="s">
        <v>67</v>
      </c>
      <c r="D72" s="13"/>
      <c r="E72" s="67">
        <f t="shared" si="0"/>
        <v>0</v>
      </c>
    </row>
    <row r="73" spans="2:5" ht="25.5" customHeight="1" x14ac:dyDescent="0.25">
      <c r="B73" s="6" t="s">
        <v>29</v>
      </c>
      <c r="C73" s="62" t="s">
        <v>68</v>
      </c>
      <c r="D73" s="12"/>
      <c r="E73" s="67">
        <f>TRUNC(D73*$E$31,2)</f>
        <v>0</v>
      </c>
    </row>
    <row r="74" spans="2:5" x14ac:dyDescent="0.25">
      <c r="B74" s="136" t="s">
        <v>69</v>
      </c>
      <c r="C74" s="136"/>
      <c r="D74" s="14">
        <f>SUM(D69:D73)</f>
        <v>0</v>
      </c>
      <c r="E74" s="68">
        <f>SUM(E69:E73)</f>
        <v>0</v>
      </c>
    </row>
    <row r="75" spans="2:5" x14ac:dyDescent="0.25">
      <c r="B75" s="147"/>
      <c r="C75" s="148"/>
      <c r="D75" s="148"/>
      <c r="E75" s="148"/>
    </row>
    <row r="76" spans="2:5" x14ac:dyDescent="0.25">
      <c r="B76" s="140" t="s">
        <v>70</v>
      </c>
      <c r="C76" s="140"/>
      <c r="D76" s="140"/>
      <c r="E76" s="140"/>
    </row>
    <row r="77" spans="2:5" x14ac:dyDescent="0.25">
      <c r="B77" s="136" t="s">
        <v>71</v>
      </c>
      <c r="C77" s="136"/>
      <c r="D77" s="6" t="s">
        <v>23</v>
      </c>
      <c r="E77" s="6" t="s">
        <v>24</v>
      </c>
    </row>
    <row r="78" spans="2:5" x14ac:dyDescent="0.25">
      <c r="B78" s="6" t="s">
        <v>3</v>
      </c>
      <c r="C78" s="4" t="s">
        <v>72</v>
      </c>
      <c r="D78" s="12"/>
      <c r="E78" s="67">
        <f>TRUNC(($E$31)*D78,2)</f>
        <v>0</v>
      </c>
    </row>
    <row r="79" spans="2:5" x14ac:dyDescent="0.25">
      <c r="B79" s="6" t="s">
        <v>5</v>
      </c>
      <c r="C79" s="4" t="s">
        <v>73</v>
      </c>
      <c r="D79" s="12"/>
      <c r="E79" s="67">
        <f t="shared" ref="E79:E83" si="1">TRUNC(($E$31)*D79,2)</f>
        <v>0</v>
      </c>
    </row>
    <row r="80" spans="2:5" x14ac:dyDescent="0.25">
      <c r="B80" s="6" t="s">
        <v>7</v>
      </c>
      <c r="C80" s="4" t="s">
        <v>74</v>
      </c>
      <c r="D80" s="12"/>
      <c r="E80" s="67">
        <f t="shared" si="1"/>
        <v>0</v>
      </c>
    </row>
    <row r="81" spans="2:5" x14ac:dyDescent="0.25">
      <c r="B81" s="6" t="s">
        <v>9</v>
      </c>
      <c r="C81" s="4" t="s">
        <v>75</v>
      </c>
      <c r="D81" s="12"/>
      <c r="E81" s="67">
        <f t="shared" si="1"/>
        <v>0</v>
      </c>
    </row>
    <row r="82" spans="2:5" x14ac:dyDescent="0.25">
      <c r="B82" s="6" t="s">
        <v>29</v>
      </c>
      <c r="C82" s="4" t="s">
        <v>76</v>
      </c>
      <c r="D82" s="12"/>
      <c r="E82" s="67">
        <f t="shared" si="1"/>
        <v>0</v>
      </c>
    </row>
    <row r="83" spans="2:5" x14ac:dyDescent="0.25">
      <c r="B83" s="6" t="s">
        <v>31</v>
      </c>
      <c r="C83" s="4" t="s">
        <v>77</v>
      </c>
      <c r="D83" s="12"/>
      <c r="E83" s="67">
        <f t="shared" si="1"/>
        <v>0</v>
      </c>
    </row>
    <row r="84" spans="2:5" x14ac:dyDescent="0.25">
      <c r="B84" s="136" t="s">
        <v>78</v>
      </c>
      <c r="C84" s="136"/>
      <c r="D84" s="14">
        <f>SUM(D78:D83)</f>
        <v>0</v>
      </c>
      <c r="E84" s="68">
        <f>SUM(E78:E83)</f>
        <v>0</v>
      </c>
    </row>
    <row r="85" spans="2:5" x14ac:dyDescent="0.25">
      <c r="B85" s="145"/>
      <c r="C85" s="146"/>
      <c r="D85" s="146"/>
      <c r="E85" s="146"/>
    </row>
    <row r="86" spans="2:5" x14ac:dyDescent="0.25">
      <c r="B86" s="136" t="s">
        <v>79</v>
      </c>
      <c r="C86" s="136"/>
      <c r="D86" s="6" t="s">
        <v>23</v>
      </c>
      <c r="E86" s="6" t="s">
        <v>24</v>
      </c>
    </row>
    <row r="87" spans="2:5" x14ac:dyDescent="0.25">
      <c r="B87" s="6" t="s">
        <v>3</v>
      </c>
      <c r="C87" s="62" t="s">
        <v>80</v>
      </c>
      <c r="D87" s="12"/>
      <c r="E87" s="67">
        <v>0</v>
      </c>
    </row>
    <row r="88" spans="2:5" x14ac:dyDescent="0.25">
      <c r="B88" s="136" t="s">
        <v>81</v>
      </c>
      <c r="C88" s="136"/>
      <c r="D88" s="14">
        <v>0</v>
      </c>
      <c r="E88" s="68">
        <v>0</v>
      </c>
    </row>
    <row r="89" spans="2:5" x14ac:dyDescent="0.25">
      <c r="B89" s="141"/>
      <c r="C89" s="142"/>
      <c r="D89" s="142"/>
      <c r="E89" s="142"/>
    </row>
    <row r="90" spans="2:5" x14ac:dyDescent="0.25">
      <c r="B90" s="143" t="s">
        <v>82</v>
      </c>
      <c r="C90" s="143"/>
      <c r="D90" s="143"/>
      <c r="E90" s="143"/>
    </row>
    <row r="91" spans="2:5" x14ac:dyDescent="0.25">
      <c r="B91" s="136" t="s">
        <v>83</v>
      </c>
      <c r="C91" s="136"/>
      <c r="D91" s="136"/>
      <c r="E91" s="6" t="s">
        <v>24</v>
      </c>
    </row>
    <row r="92" spans="2:5" x14ac:dyDescent="0.25">
      <c r="B92" s="6" t="s">
        <v>84</v>
      </c>
      <c r="C92" s="135" t="s">
        <v>85</v>
      </c>
      <c r="D92" s="135"/>
      <c r="E92" s="67">
        <f>E84</f>
        <v>0</v>
      </c>
    </row>
    <row r="93" spans="2:5" x14ac:dyDescent="0.25">
      <c r="B93" s="6" t="s">
        <v>86</v>
      </c>
      <c r="C93" s="135" t="s">
        <v>87</v>
      </c>
      <c r="D93" s="135"/>
      <c r="E93" s="67">
        <f>E88</f>
        <v>0</v>
      </c>
    </row>
    <row r="94" spans="2:5" x14ac:dyDescent="0.25">
      <c r="B94" s="136" t="s">
        <v>88</v>
      </c>
      <c r="C94" s="136"/>
      <c r="D94" s="136"/>
      <c r="E94" s="68">
        <f>SUM(E92:E93)</f>
        <v>0</v>
      </c>
    </row>
    <row r="95" spans="2:5" x14ac:dyDescent="0.25">
      <c r="B95" s="138"/>
      <c r="C95" s="139"/>
      <c r="D95" s="139"/>
      <c r="E95" s="139"/>
    </row>
    <row r="96" spans="2:5" x14ac:dyDescent="0.25">
      <c r="B96" s="140" t="s">
        <v>89</v>
      </c>
      <c r="C96" s="140"/>
      <c r="D96" s="140"/>
      <c r="E96" s="140"/>
    </row>
    <row r="97" spans="2:5" x14ac:dyDescent="0.25">
      <c r="B97" s="6">
        <v>5</v>
      </c>
      <c r="C97" s="6" t="s">
        <v>90</v>
      </c>
      <c r="D97" s="6"/>
      <c r="E97" s="6" t="s">
        <v>24</v>
      </c>
    </row>
    <row r="98" spans="2:5" x14ac:dyDescent="0.25">
      <c r="B98" s="6" t="s">
        <v>3</v>
      </c>
      <c r="C98" s="7" t="s">
        <v>91</v>
      </c>
      <c r="D98" s="12"/>
      <c r="E98" s="67"/>
    </row>
    <row r="99" spans="2:5" x14ac:dyDescent="0.25">
      <c r="B99" s="6" t="s">
        <v>5</v>
      </c>
      <c r="C99" s="60" t="s">
        <v>175</v>
      </c>
      <c r="D99" s="12"/>
      <c r="E99" s="67"/>
    </row>
    <row r="100" spans="2:5" x14ac:dyDescent="0.25">
      <c r="B100" s="15" t="s">
        <v>7</v>
      </c>
      <c r="C100" s="60" t="s">
        <v>176</v>
      </c>
      <c r="D100" s="3"/>
      <c r="E100" s="67"/>
    </row>
    <row r="101" spans="2:5" x14ac:dyDescent="0.25">
      <c r="B101" s="15" t="s">
        <v>9</v>
      </c>
      <c r="C101" s="60" t="s">
        <v>32</v>
      </c>
      <c r="D101" s="3"/>
      <c r="E101" s="67"/>
    </row>
    <row r="102" spans="2:5" x14ac:dyDescent="0.25">
      <c r="B102" s="136" t="s">
        <v>92</v>
      </c>
      <c r="C102" s="136"/>
      <c r="D102" s="14"/>
      <c r="E102" s="68">
        <f>SUM(E98:E101)</f>
        <v>0</v>
      </c>
    </row>
    <row r="103" spans="2:5" x14ac:dyDescent="0.25">
      <c r="B103" s="138"/>
      <c r="C103" s="139"/>
      <c r="D103" s="139"/>
      <c r="E103" s="139"/>
    </row>
    <row r="104" spans="2:5" x14ac:dyDescent="0.25">
      <c r="B104" s="140" t="s">
        <v>93</v>
      </c>
      <c r="C104" s="140"/>
      <c r="D104" s="140"/>
      <c r="E104" s="140"/>
    </row>
    <row r="105" spans="2:5" x14ac:dyDescent="0.25">
      <c r="B105" s="6">
        <v>6</v>
      </c>
      <c r="C105" s="6" t="s">
        <v>94</v>
      </c>
      <c r="D105" s="6" t="s">
        <v>23</v>
      </c>
      <c r="E105" s="6" t="s">
        <v>24</v>
      </c>
    </row>
    <row r="106" spans="2:5" x14ac:dyDescent="0.25">
      <c r="B106" s="6" t="s">
        <v>3</v>
      </c>
      <c r="C106" s="4" t="s">
        <v>95</v>
      </c>
      <c r="D106" s="17"/>
      <c r="E106" s="67">
        <f>TRUNC(((E130)*D106),2)</f>
        <v>0</v>
      </c>
    </row>
    <row r="107" spans="2:5" x14ac:dyDescent="0.25">
      <c r="B107" s="6" t="s">
        <v>5</v>
      </c>
      <c r="C107" s="4" t="s">
        <v>96</v>
      </c>
      <c r="D107" s="17"/>
      <c r="E107" s="67">
        <f>TRUNC(((E130+E106)*D107),2)</f>
        <v>0</v>
      </c>
    </row>
    <row r="108" spans="2:5" x14ac:dyDescent="0.25">
      <c r="B108" s="6" t="s">
        <v>7</v>
      </c>
      <c r="C108" s="63" t="s">
        <v>97</v>
      </c>
      <c r="D108" s="8"/>
      <c r="E108" s="71"/>
    </row>
    <row r="109" spans="2:5" x14ac:dyDescent="0.25">
      <c r="B109" s="6" t="s">
        <v>98</v>
      </c>
      <c r="C109" s="4" t="s">
        <v>99</v>
      </c>
      <c r="D109" s="19"/>
      <c r="E109" s="67">
        <f>TRUNC(D109*((E130+E106+E107)/(1-D114)),2)</f>
        <v>0</v>
      </c>
    </row>
    <row r="110" spans="2:5" x14ac:dyDescent="0.25">
      <c r="B110" s="6" t="s">
        <v>100</v>
      </c>
      <c r="C110" s="4" t="s">
        <v>101</v>
      </c>
      <c r="D110" s="19"/>
      <c r="E110" s="67">
        <f>TRUNC(D110*(E130+E106+E107)/(1-D114),2)</f>
        <v>0</v>
      </c>
    </row>
    <row r="111" spans="2:5" x14ac:dyDescent="0.25">
      <c r="B111" s="6" t="s">
        <v>102</v>
      </c>
      <c r="C111" s="4" t="s">
        <v>103</v>
      </c>
      <c r="D111" s="19"/>
      <c r="E111" s="67">
        <f>TRUNC(D111*(E130+E106+E107)/(1-D114),2)</f>
        <v>0</v>
      </c>
    </row>
    <row r="112" spans="2:5" x14ac:dyDescent="0.25">
      <c r="B112" s="136" t="s">
        <v>104</v>
      </c>
      <c r="C112" s="136"/>
      <c r="D112" s="19">
        <f>SUM(D106:D111)</f>
        <v>0</v>
      </c>
      <c r="E112" s="68">
        <f>SUM(E106:E111)</f>
        <v>0</v>
      </c>
    </row>
    <row r="113" spans="2:5" x14ac:dyDescent="0.25">
      <c r="B113" s="2"/>
      <c r="C113" s="137"/>
      <c r="D113" s="137"/>
      <c r="E113" s="137"/>
    </row>
    <row r="114" spans="2:5" x14ac:dyDescent="0.25">
      <c r="B114" s="20" t="s">
        <v>105</v>
      </c>
      <c r="C114" s="64" t="s">
        <v>106</v>
      </c>
      <c r="D114" s="21">
        <f>D109+D110+D111</f>
        <v>0</v>
      </c>
      <c r="E114" s="22"/>
    </row>
    <row r="115" spans="2:5" x14ac:dyDescent="0.25">
      <c r="B115" s="23"/>
      <c r="C115" s="27">
        <v>100</v>
      </c>
      <c r="D115" s="24"/>
      <c r="E115" s="25"/>
    </row>
    <row r="116" spans="2:5" x14ac:dyDescent="0.25">
      <c r="B116" s="26"/>
      <c r="C116" s="27"/>
      <c r="D116" s="24"/>
      <c r="E116" s="25"/>
    </row>
    <row r="117" spans="2:5" x14ac:dyDescent="0.25">
      <c r="B117" s="23" t="s">
        <v>107</v>
      </c>
      <c r="C117" s="27" t="s">
        <v>108</v>
      </c>
      <c r="D117" s="24"/>
      <c r="E117" s="25"/>
    </row>
    <row r="118" spans="2:5" x14ac:dyDescent="0.25">
      <c r="B118" s="23"/>
      <c r="C118" s="27"/>
      <c r="D118" s="24"/>
      <c r="E118" s="25"/>
    </row>
    <row r="119" spans="2:5" x14ac:dyDescent="0.25">
      <c r="B119" s="23" t="s">
        <v>109</v>
      </c>
      <c r="C119" s="27" t="s">
        <v>110</v>
      </c>
      <c r="D119" s="24"/>
      <c r="E119" s="25">
        <f>TRUNC(E117/(1-D114),2)</f>
        <v>0</v>
      </c>
    </row>
    <row r="120" spans="2:5" x14ac:dyDescent="0.25">
      <c r="B120" s="23"/>
      <c r="C120" s="27"/>
      <c r="D120" s="24"/>
      <c r="E120" s="25"/>
    </row>
    <row r="121" spans="2:5" x14ac:dyDescent="0.25">
      <c r="B121" s="28"/>
      <c r="C121" s="65" t="s">
        <v>111</v>
      </c>
      <c r="D121" s="29"/>
      <c r="E121" s="30">
        <f>E119-E117</f>
        <v>0</v>
      </c>
    </row>
    <row r="122" spans="2:5" x14ac:dyDescent="0.25">
      <c r="B122" s="2"/>
      <c r="C122" s="2"/>
      <c r="D122" s="2"/>
      <c r="E122" s="10"/>
    </row>
    <row r="123" spans="2:5" x14ac:dyDescent="0.25">
      <c r="B123" s="143" t="s">
        <v>112</v>
      </c>
      <c r="C123" s="143"/>
      <c r="D123" s="143"/>
      <c r="E123" s="143"/>
    </row>
    <row r="124" spans="2:5" x14ac:dyDescent="0.25">
      <c r="B124" s="136" t="s">
        <v>113</v>
      </c>
      <c r="C124" s="136"/>
      <c r="D124" s="136"/>
      <c r="E124" s="6" t="s">
        <v>24</v>
      </c>
    </row>
    <row r="125" spans="2:5" x14ac:dyDescent="0.25">
      <c r="B125" s="3" t="s">
        <v>3</v>
      </c>
      <c r="C125" s="135" t="s">
        <v>21</v>
      </c>
      <c r="D125" s="135"/>
      <c r="E125" s="67">
        <f>E31</f>
        <v>0</v>
      </c>
    </row>
    <row r="126" spans="2:5" x14ac:dyDescent="0.25">
      <c r="B126" s="3" t="s">
        <v>5</v>
      </c>
      <c r="C126" s="135" t="s">
        <v>34</v>
      </c>
      <c r="D126" s="135"/>
      <c r="E126" s="67">
        <f>E65</f>
        <v>0</v>
      </c>
    </row>
    <row r="127" spans="2:5" x14ac:dyDescent="0.25">
      <c r="B127" s="3" t="s">
        <v>7</v>
      </c>
      <c r="C127" s="135" t="s">
        <v>62</v>
      </c>
      <c r="D127" s="135"/>
      <c r="E127" s="67">
        <f>E74</f>
        <v>0</v>
      </c>
    </row>
    <row r="128" spans="2:5" x14ac:dyDescent="0.25">
      <c r="B128" s="3" t="s">
        <v>9</v>
      </c>
      <c r="C128" s="135" t="s">
        <v>70</v>
      </c>
      <c r="D128" s="135"/>
      <c r="E128" s="67">
        <f>E94</f>
        <v>0</v>
      </c>
    </row>
    <row r="129" spans="2:5" x14ac:dyDescent="0.25">
      <c r="B129" s="3" t="s">
        <v>29</v>
      </c>
      <c r="C129" s="135" t="s">
        <v>89</v>
      </c>
      <c r="D129" s="135"/>
      <c r="E129" s="67"/>
    </row>
    <row r="130" spans="2:5" x14ac:dyDescent="0.25">
      <c r="B130" s="6"/>
      <c r="C130" s="136" t="s">
        <v>114</v>
      </c>
      <c r="D130" s="136"/>
      <c r="E130" s="68">
        <f>SUM(E125:E129)</f>
        <v>0</v>
      </c>
    </row>
    <row r="131" spans="2:5" x14ac:dyDescent="0.25">
      <c r="B131" s="3" t="s">
        <v>31</v>
      </c>
      <c r="C131" s="135" t="s">
        <v>93</v>
      </c>
      <c r="D131" s="135"/>
      <c r="E131" s="67">
        <f>E112</f>
        <v>0</v>
      </c>
    </row>
    <row r="132" spans="2:5" ht="18.75" x14ac:dyDescent="0.25">
      <c r="B132" s="144" t="s">
        <v>115</v>
      </c>
      <c r="C132" s="144"/>
      <c r="D132" s="144"/>
      <c r="E132" s="72">
        <f>TRUNC(E130+E131,2)</f>
        <v>0</v>
      </c>
    </row>
    <row r="133" spans="2:5" x14ac:dyDescent="0.25">
      <c r="B133" s="31"/>
      <c r="C133" s="31"/>
      <c r="D133" s="31"/>
      <c r="E133" s="32"/>
    </row>
    <row r="134" spans="2:5" x14ac:dyDescent="0.25">
      <c r="B134" s="31"/>
      <c r="C134" s="31"/>
      <c r="D134" s="31"/>
      <c r="E134" s="31"/>
    </row>
    <row r="135" spans="2:5" x14ac:dyDescent="0.25">
      <c r="B135" s="33"/>
      <c r="C135" s="34"/>
      <c r="D135" s="31"/>
      <c r="E135" s="31"/>
    </row>
    <row r="136" spans="2:5" x14ac:dyDescent="0.25">
      <c r="B136" s="35"/>
      <c r="C136" s="35"/>
    </row>
    <row r="137" spans="2:5" x14ac:dyDescent="0.25">
      <c r="B137" s="36"/>
      <c r="C137" s="31"/>
    </row>
    <row r="138" spans="2:5" x14ac:dyDescent="0.25">
      <c r="B138" s="36"/>
      <c r="C138" s="31"/>
    </row>
  </sheetData>
  <mergeCells count="71">
    <mergeCell ref="B5:E5"/>
    <mergeCell ref="B6:E6"/>
    <mergeCell ref="D7:E7"/>
    <mergeCell ref="D8:E8"/>
    <mergeCell ref="D14:E14"/>
    <mergeCell ref="B16:E16"/>
    <mergeCell ref="D17:E17"/>
    <mergeCell ref="D9:E9"/>
    <mergeCell ref="D10:E10"/>
    <mergeCell ref="B12:E12"/>
    <mergeCell ref="D13:E13"/>
    <mergeCell ref="D21:E21"/>
    <mergeCell ref="B22:E22"/>
    <mergeCell ref="B23:E23"/>
    <mergeCell ref="D18:E18"/>
    <mergeCell ref="D19:E19"/>
    <mergeCell ref="D20:E20"/>
    <mergeCell ref="B33:E33"/>
    <mergeCell ref="B34:C34"/>
    <mergeCell ref="B37:C37"/>
    <mergeCell ref="B38:E38"/>
    <mergeCell ref="B31:D31"/>
    <mergeCell ref="C63:D63"/>
    <mergeCell ref="B48:C48"/>
    <mergeCell ref="B49:E49"/>
    <mergeCell ref="B50:C50"/>
    <mergeCell ref="B39:C39"/>
    <mergeCell ref="B58:D58"/>
    <mergeCell ref="B59:E59"/>
    <mergeCell ref="B60:E60"/>
    <mergeCell ref="B61:D61"/>
    <mergeCell ref="C62:D62"/>
    <mergeCell ref="B76:E76"/>
    <mergeCell ref="B77:C77"/>
    <mergeCell ref="B74:C74"/>
    <mergeCell ref="B75:E75"/>
    <mergeCell ref="C64:D64"/>
    <mergeCell ref="B65:D65"/>
    <mergeCell ref="B66:E66"/>
    <mergeCell ref="B67:E67"/>
    <mergeCell ref="B91:D91"/>
    <mergeCell ref="C92:D92"/>
    <mergeCell ref="C93:D93"/>
    <mergeCell ref="B84:C84"/>
    <mergeCell ref="B85:E85"/>
    <mergeCell ref="B86:C86"/>
    <mergeCell ref="C129:D129"/>
    <mergeCell ref="C130:D130"/>
    <mergeCell ref="C131:D131"/>
    <mergeCell ref="B132:D132"/>
    <mergeCell ref="B123:E123"/>
    <mergeCell ref="B124:D124"/>
    <mergeCell ref="C125:D125"/>
    <mergeCell ref="C126:D126"/>
    <mergeCell ref="C127:D127"/>
    <mergeCell ref="B1:E1"/>
    <mergeCell ref="B4:E4"/>
    <mergeCell ref="B3:E3"/>
    <mergeCell ref="B2:E2"/>
    <mergeCell ref="C128:D128"/>
    <mergeCell ref="B112:C112"/>
    <mergeCell ref="C113:E113"/>
    <mergeCell ref="B102:C102"/>
    <mergeCell ref="B103:E103"/>
    <mergeCell ref="B104:E104"/>
    <mergeCell ref="B94:D94"/>
    <mergeCell ref="B95:E95"/>
    <mergeCell ref="B96:E96"/>
    <mergeCell ref="B88:C88"/>
    <mergeCell ref="B89:E89"/>
    <mergeCell ref="B90:E90"/>
  </mergeCells>
  <pageMargins left="0.511811024" right="0.511811024" top="0.78740157499999996" bottom="0.78740157499999996" header="0.31496062000000002" footer="0.31496062000000002"/>
  <pageSetup paperSize="9" scale="74"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B17FD-E92E-4427-B97E-0EA8F1E1B3DE}">
  <sheetPr>
    <pageSetUpPr fitToPage="1"/>
  </sheetPr>
  <dimension ref="B1:F138"/>
  <sheetViews>
    <sheetView topLeftCell="A160" workbookViewId="0">
      <selection activeCell="D106" sqref="D106:D111"/>
    </sheetView>
  </sheetViews>
  <sheetFormatPr defaultRowHeight="15" x14ac:dyDescent="0.25"/>
  <cols>
    <col min="2" max="2" width="17.85546875" customWidth="1"/>
    <col min="3" max="3" width="57.85546875" customWidth="1"/>
    <col min="4" max="4" width="9.42578125" bestFit="1" customWidth="1"/>
    <col min="5" max="5" width="31.42578125" customWidth="1"/>
    <col min="6" max="6" width="10.140625" bestFit="1" customWidth="1"/>
  </cols>
  <sheetData>
    <row r="1" spans="2:5" x14ac:dyDescent="0.25">
      <c r="B1" s="132" t="s">
        <v>0</v>
      </c>
      <c r="C1" s="132"/>
      <c r="D1" s="132"/>
      <c r="E1" s="132"/>
    </row>
    <row r="2" spans="2:5" x14ac:dyDescent="0.25">
      <c r="B2" s="134"/>
      <c r="C2" s="134"/>
      <c r="D2" s="134"/>
      <c r="E2" s="134"/>
    </row>
    <row r="3" spans="2:5" x14ac:dyDescent="0.25">
      <c r="B3" s="134" t="s">
        <v>1</v>
      </c>
      <c r="C3" s="134"/>
      <c r="D3" s="134"/>
      <c r="E3" s="134"/>
    </row>
    <row r="4" spans="2:5" x14ac:dyDescent="0.25">
      <c r="B4" s="133" t="s">
        <v>116</v>
      </c>
      <c r="C4" s="133"/>
      <c r="D4" s="133"/>
      <c r="E4" s="133"/>
    </row>
    <row r="5" spans="2:5" x14ac:dyDescent="0.25">
      <c r="B5" s="159"/>
      <c r="C5" s="159"/>
      <c r="D5" s="159"/>
      <c r="E5" s="159"/>
    </row>
    <row r="6" spans="2:5" x14ac:dyDescent="0.25">
      <c r="B6" s="143" t="s">
        <v>2</v>
      </c>
      <c r="C6" s="143"/>
      <c r="D6" s="143"/>
      <c r="E6" s="143"/>
    </row>
    <row r="7" spans="2:5" x14ac:dyDescent="0.25">
      <c r="B7" s="3" t="s">
        <v>3</v>
      </c>
      <c r="C7" s="4" t="s">
        <v>4</v>
      </c>
      <c r="D7" s="154"/>
      <c r="E7" s="155"/>
    </row>
    <row r="8" spans="2:5" x14ac:dyDescent="0.25">
      <c r="B8" s="3" t="s">
        <v>5</v>
      </c>
      <c r="C8" s="4" t="s">
        <v>6</v>
      </c>
      <c r="D8" s="155"/>
      <c r="E8" s="155"/>
    </row>
    <row r="9" spans="2:5" x14ac:dyDescent="0.25">
      <c r="B9" s="3" t="s">
        <v>7</v>
      </c>
      <c r="C9" s="4" t="s">
        <v>8</v>
      </c>
      <c r="D9" s="158"/>
      <c r="E9" s="155"/>
    </row>
    <row r="10" spans="2:5" x14ac:dyDescent="0.25">
      <c r="B10" s="3" t="s">
        <v>9</v>
      </c>
      <c r="C10" s="4" t="s">
        <v>10</v>
      </c>
      <c r="D10" s="155"/>
      <c r="E10" s="155"/>
    </row>
    <row r="11" spans="2:5" x14ac:dyDescent="0.25">
      <c r="B11" s="2"/>
      <c r="C11" s="5"/>
      <c r="D11" s="2"/>
      <c r="E11" s="2"/>
    </row>
    <row r="12" spans="2:5" x14ac:dyDescent="0.25">
      <c r="B12" s="143" t="s">
        <v>11</v>
      </c>
      <c r="C12" s="143"/>
      <c r="D12" s="143"/>
      <c r="E12" s="143"/>
    </row>
    <row r="13" spans="2:5" x14ac:dyDescent="0.25">
      <c r="B13" s="61" t="s">
        <v>12</v>
      </c>
      <c r="C13" s="3" t="s">
        <v>13</v>
      </c>
      <c r="D13" s="155" t="s">
        <v>177</v>
      </c>
      <c r="E13" s="155"/>
    </row>
    <row r="14" spans="2:5" ht="38.25" x14ac:dyDescent="0.25">
      <c r="B14" s="66" t="s">
        <v>117</v>
      </c>
      <c r="C14" s="3" t="s">
        <v>14</v>
      </c>
      <c r="D14" s="155"/>
      <c r="E14" s="155"/>
    </row>
    <row r="15" spans="2:5" x14ac:dyDescent="0.25">
      <c r="B15" s="2"/>
      <c r="C15" s="5"/>
      <c r="D15" s="2"/>
      <c r="E15" s="2"/>
    </row>
    <row r="16" spans="2:5" x14ac:dyDescent="0.25">
      <c r="B16" s="143" t="s">
        <v>15</v>
      </c>
      <c r="C16" s="143"/>
      <c r="D16" s="143"/>
      <c r="E16" s="143"/>
    </row>
    <row r="17" spans="2:5" x14ac:dyDescent="0.25">
      <c r="B17" s="3">
        <v>1</v>
      </c>
      <c r="C17" s="4" t="s">
        <v>16</v>
      </c>
      <c r="D17" s="155"/>
      <c r="E17" s="155"/>
    </row>
    <row r="18" spans="2:5" x14ac:dyDescent="0.25">
      <c r="B18" s="3">
        <v>2</v>
      </c>
      <c r="C18" s="4" t="s">
        <v>17</v>
      </c>
      <c r="D18" s="155"/>
      <c r="E18" s="155"/>
    </row>
    <row r="19" spans="2:5" x14ac:dyDescent="0.25">
      <c r="B19" s="3">
        <v>3</v>
      </c>
      <c r="C19" s="4" t="s">
        <v>18</v>
      </c>
      <c r="D19" s="157"/>
      <c r="E19" s="155"/>
    </row>
    <row r="20" spans="2:5" x14ac:dyDescent="0.25">
      <c r="B20" s="3">
        <v>4</v>
      </c>
      <c r="C20" s="4" t="s">
        <v>19</v>
      </c>
      <c r="D20" s="155"/>
      <c r="E20" s="155"/>
    </row>
    <row r="21" spans="2:5" x14ac:dyDescent="0.25">
      <c r="B21" s="3">
        <v>5</v>
      </c>
      <c r="C21" s="4" t="s">
        <v>20</v>
      </c>
      <c r="D21" s="154"/>
      <c r="E21" s="155"/>
    </row>
    <row r="22" spans="2:5" x14ac:dyDescent="0.25">
      <c r="B22" s="156"/>
      <c r="C22" s="156"/>
      <c r="D22" s="156"/>
      <c r="E22" s="156"/>
    </row>
    <row r="23" spans="2:5" x14ac:dyDescent="0.25">
      <c r="B23" s="140" t="s">
        <v>21</v>
      </c>
      <c r="C23" s="140"/>
      <c r="D23" s="140"/>
      <c r="E23" s="140"/>
    </row>
    <row r="24" spans="2:5" x14ac:dyDescent="0.25">
      <c r="B24" s="6">
        <v>1</v>
      </c>
      <c r="C24" s="6" t="s">
        <v>22</v>
      </c>
      <c r="D24" s="6" t="s">
        <v>23</v>
      </c>
      <c r="E24" s="6" t="s">
        <v>24</v>
      </c>
    </row>
    <row r="25" spans="2:5" x14ac:dyDescent="0.25">
      <c r="B25" s="6" t="s">
        <v>3</v>
      </c>
      <c r="C25" s="4" t="s">
        <v>25</v>
      </c>
      <c r="D25" s="7"/>
      <c r="E25" s="67">
        <f>D19</f>
        <v>0</v>
      </c>
    </row>
    <row r="26" spans="2:5" x14ac:dyDescent="0.25">
      <c r="B26" s="6" t="s">
        <v>5</v>
      </c>
      <c r="C26" s="4" t="s">
        <v>26</v>
      </c>
      <c r="D26" s="8"/>
      <c r="E26" s="67">
        <f>ROUND(E25*D26,2)</f>
        <v>0</v>
      </c>
    </row>
    <row r="27" spans="2:5" x14ac:dyDescent="0.25">
      <c r="B27" s="6" t="s">
        <v>7</v>
      </c>
      <c r="C27" s="4" t="s">
        <v>27</v>
      </c>
      <c r="D27" s="8"/>
      <c r="E27" s="67">
        <v>0</v>
      </c>
    </row>
    <row r="28" spans="2:5" x14ac:dyDescent="0.25">
      <c r="B28" s="6" t="s">
        <v>9</v>
      </c>
      <c r="C28" s="4" t="s">
        <v>28</v>
      </c>
      <c r="D28" s="8"/>
      <c r="E28" s="67">
        <v>0</v>
      </c>
    </row>
    <row r="29" spans="2:5" x14ac:dyDescent="0.25">
      <c r="B29" s="6" t="s">
        <v>29</v>
      </c>
      <c r="C29" s="4" t="s">
        <v>30</v>
      </c>
      <c r="D29" s="9"/>
      <c r="E29" s="67">
        <v>0</v>
      </c>
    </row>
    <row r="30" spans="2:5" x14ac:dyDescent="0.25">
      <c r="B30" s="6" t="s">
        <v>31</v>
      </c>
      <c r="C30" s="4" t="s">
        <v>32</v>
      </c>
      <c r="D30" s="8"/>
      <c r="E30" s="67">
        <v>0</v>
      </c>
    </row>
    <row r="31" spans="2:5" x14ac:dyDescent="0.25">
      <c r="B31" s="136" t="s">
        <v>33</v>
      </c>
      <c r="C31" s="136"/>
      <c r="D31" s="136"/>
      <c r="E31" s="68">
        <f>SUM(E25:E30)</f>
        <v>0</v>
      </c>
    </row>
    <row r="32" spans="2:5" x14ac:dyDescent="0.25">
      <c r="B32" s="1"/>
      <c r="C32" s="1"/>
      <c r="D32" s="1"/>
      <c r="E32" s="10"/>
    </row>
    <row r="33" spans="2:5" x14ac:dyDescent="0.25">
      <c r="B33" s="140" t="s">
        <v>34</v>
      </c>
      <c r="C33" s="140"/>
      <c r="D33" s="140"/>
      <c r="E33" s="140"/>
    </row>
    <row r="34" spans="2:5" x14ac:dyDescent="0.25">
      <c r="B34" s="151" t="s">
        <v>35</v>
      </c>
      <c r="C34" s="151"/>
      <c r="D34" s="11" t="s">
        <v>23</v>
      </c>
      <c r="E34" s="11" t="s">
        <v>24</v>
      </c>
    </row>
    <row r="35" spans="2:5" x14ac:dyDescent="0.25">
      <c r="B35" s="6" t="s">
        <v>3</v>
      </c>
      <c r="C35" s="4" t="s">
        <v>119</v>
      </c>
      <c r="D35" s="12"/>
      <c r="E35" s="67">
        <f>TRUNC($E$31*D35,2)</f>
        <v>0</v>
      </c>
    </row>
    <row r="36" spans="2:5" x14ac:dyDescent="0.25">
      <c r="B36" s="6" t="s">
        <v>5</v>
      </c>
      <c r="C36" s="4" t="s">
        <v>120</v>
      </c>
      <c r="D36" s="13"/>
      <c r="E36" s="67">
        <f>TRUNC($E$31*D36,2)</f>
        <v>0</v>
      </c>
    </row>
    <row r="37" spans="2:5" x14ac:dyDescent="0.25">
      <c r="B37" s="136" t="s">
        <v>36</v>
      </c>
      <c r="C37" s="136"/>
      <c r="D37" s="14">
        <f>SUM(D35:D36)</f>
        <v>0</v>
      </c>
      <c r="E37" s="68">
        <f>SUM(E35:E36)</f>
        <v>0</v>
      </c>
    </row>
    <row r="38" spans="2:5" x14ac:dyDescent="0.25">
      <c r="B38" s="152"/>
      <c r="C38" s="153"/>
      <c r="D38" s="153"/>
      <c r="E38" s="153"/>
    </row>
    <row r="39" spans="2:5" x14ac:dyDescent="0.25">
      <c r="B39" s="151" t="s">
        <v>37</v>
      </c>
      <c r="C39" s="151"/>
      <c r="D39" s="11" t="s">
        <v>23</v>
      </c>
      <c r="E39" s="11" t="s">
        <v>24</v>
      </c>
    </row>
    <row r="40" spans="2:5" x14ac:dyDescent="0.25">
      <c r="B40" s="6" t="s">
        <v>3</v>
      </c>
      <c r="C40" s="4" t="s">
        <v>38</v>
      </c>
      <c r="D40" s="12"/>
      <c r="E40" s="67">
        <f>TRUNC(($E$31+$E$37)*$D$40,2)</f>
        <v>0</v>
      </c>
    </row>
    <row r="41" spans="2:5" x14ac:dyDescent="0.25">
      <c r="B41" s="6" t="s">
        <v>5</v>
      </c>
      <c r="C41" s="4" t="s">
        <v>39</v>
      </c>
      <c r="D41" s="12"/>
      <c r="E41" s="67">
        <f>TRUNC(($E$31+$E$37)*$D$41,2)</f>
        <v>0</v>
      </c>
    </row>
    <row r="42" spans="2:5" x14ac:dyDescent="0.25">
      <c r="B42" s="6" t="s">
        <v>7</v>
      </c>
      <c r="C42" s="4" t="s">
        <v>40</v>
      </c>
      <c r="D42" s="12"/>
      <c r="E42" s="67">
        <f>TRUNC(($E$31+$E$37)*$D$42,2)</f>
        <v>0</v>
      </c>
    </row>
    <row r="43" spans="2:5" x14ac:dyDescent="0.25">
      <c r="B43" s="6" t="s">
        <v>9</v>
      </c>
      <c r="C43" s="4" t="s">
        <v>41</v>
      </c>
      <c r="D43" s="12"/>
      <c r="E43" s="67">
        <f>TRUNC(($E$31+$E$37)*$D$43,2)</f>
        <v>0</v>
      </c>
    </row>
    <row r="44" spans="2:5" x14ac:dyDescent="0.25">
      <c r="B44" s="6" t="s">
        <v>29</v>
      </c>
      <c r="C44" s="4" t="s">
        <v>42</v>
      </c>
      <c r="D44" s="12"/>
      <c r="E44" s="67">
        <f>TRUNC(($E$31+$E$37)*$D$44,2)</f>
        <v>0</v>
      </c>
    </row>
    <row r="45" spans="2:5" x14ac:dyDescent="0.25">
      <c r="B45" s="6" t="s">
        <v>31</v>
      </c>
      <c r="C45" s="4" t="s">
        <v>43</v>
      </c>
      <c r="D45" s="12"/>
      <c r="E45" s="67">
        <f>TRUNC(($E$31+$E$37)*$D$45,2)</f>
        <v>0</v>
      </c>
    </row>
    <row r="46" spans="2:5" x14ac:dyDescent="0.25">
      <c r="B46" s="6" t="s">
        <v>44</v>
      </c>
      <c r="C46" s="4" t="s">
        <v>45</v>
      </c>
      <c r="D46" s="12"/>
      <c r="E46" s="67">
        <f>TRUNC(($E$31+$E$37)*$D$46,2)</f>
        <v>0</v>
      </c>
    </row>
    <row r="47" spans="2:5" x14ac:dyDescent="0.25">
      <c r="B47" s="6" t="s">
        <v>46</v>
      </c>
      <c r="C47" s="4" t="s">
        <v>47</v>
      </c>
      <c r="D47" s="12"/>
      <c r="E47" s="67">
        <f>TRUNC(($E$31+$E$37)*$D$47,2)</f>
        <v>0</v>
      </c>
    </row>
    <row r="48" spans="2:5" x14ac:dyDescent="0.25">
      <c r="B48" s="136" t="s">
        <v>48</v>
      </c>
      <c r="C48" s="136"/>
      <c r="D48" s="14">
        <f>SUM(D40:D47)</f>
        <v>0</v>
      </c>
      <c r="E48" s="68">
        <f>SUM(E40:E47)</f>
        <v>0</v>
      </c>
    </row>
    <row r="49" spans="2:6" x14ac:dyDescent="0.25">
      <c r="B49" s="149"/>
      <c r="C49" s="149"/>
      <c r="D49" s="149"/>
      <c r="E49" s="150"/>
    </row>
    <row r="50" spans="2:6" x14ac:dyDescent="0.25">
      <c r="B50" s="151" t="s">
        <v>49</v>
      </c>
      <c r="C50" s="151"/>
      <c r="D50" s="16"/>
      <c r="E50" s="11" t="s">
        <v>24</v>
      </c>
    </row>
    <row r="51" spans="2:6" x14ac:dyDescent="0.25">
      <c r="B51" s="6" t="s">
        <v>3</v>
      </c>
      <c r="C51" s="7" t="s">
        <v>121</v>
      </c>
      <c r="D51" s="3"/>
      <c r="E51" s="70">
        <f>TRUNC((5.5*2*22)-(6%*E25),2)</f>
        <v>242</v>
      </c>
    </row>
    <row r="52" spans="2:6" x14ac:dyDescent="0.25">
      <c r="B52" s="6" t="s">
        <v>5</v>
      </c>
      <c r="C52" s="7" t="s">
        <v>125</v>
      </c>
      <c r="D52" s="3"/>
      <c r="E52" s="70">
        <f>TRUNC(D52*22,2)</f>
        <v>0</v>
      </c>
      <c r="F52" s="38"/>
    </row>
    <row r="53" spans="2:6" x14ac:dyDescent="0.25">
      <c r="B53" s="6" t="s">
        <v>7</v>
      </c>
      <c r="C53" s="37" t="s">
        <v>122</v>
      </c>
      <c r="D53" s="3"/>
      <c r="E53" s="70">
        <v>151.9</v>
      </c>
    </row>
    <row r="54" spans="2:6" x14ac:dyDescent="0.25">
      <c r="B54" s="6" t="s">
        <v>9</v>
      </c>
      <c r="C54" s="7" t="s">
        <v>51</v>
      </c>
      <c r="D54" s="3"/>
      <c r="E54" s="70">
        <v>9</v>
      </c>
    </row>
    <row r="55" spans="2:6" x14ac:dyDescent="0.25">
      <c r="B55" s="6" t="s">
        <v>29</v>
      </c>
      <c r="C55" s="37" t="s">
        <v>123</v>
      </c>
      <c r="D55" s="3"/>
      <c r="E55" s="70">
        <v>10.33</v>
      </c>
    </row>
    <row r="56" spans="2:6" x14ac:dyDescent="0.25">
      <c r="B56" s="6" t="s">
        <v>31</v>
      </c>
      <c r="C56" s="37" t="s">
        <v>124</v>
      </c>
      <c r="D56" s="3"/>
      <c r="E56" s="70">
        <v>16.07</v>
      </c>
    </row>
    <row r="57" spans="2:6" x14ac:dyDescent="0.25">
      <c r="B57" s="6" t="s">
        <v>44</v>
      </c>
      <c r="C57" s="7" t="s">
        <v>32</v>
      </c>
      <c r="D57" s="3"/>
      <c r="E57" s="70"/>
    </row>
    <row r="58" spans="2:6" x14ac:dyDescent="0.25">
      <c r="B58" s="136" t="s">
        <v>52</v>
      </c>
      <c r="C58" s="136"/>
      <c r="D58" s="136"/>
      <c r="E58" s="68">
        <f>SUM(E51:E57)</f>
        <v>429.29999999999995</v>
      </c>
    </row>
    <row r="59" spans="2:6" x14ac:dyDescent="0.25">
      <c r="B59" s="149"/>
      <c r="C59" s="149"/>
      <c r="D59" s="149"/>
      <c r="E59" s="150"/>
    </row>
    <row r="60" spans="2:6" x14ac:dyDescent="0.25">
      <c r="B60" s="143" t="s">
        <v>53</v>
      </c>
      <c r="C60" s="143"/>
      <c r="D60" s="143"/>
      <c r="E60" s="143"/>
    </row>
    <row r="61" spans="2:6" x14ac:dyDescent="0.25">
      <c r="B61" s="136" t="s">
        <v>54</v>
      </c>
      <c r="C61" s="136"/>
      <c r="D61" s="136"/>
      <c r="E61" s="6" t="s">
        <v>24</v>
      </c>
    </row>
    <row r="62" spans="2:6" x14ac:dyDescent="0.25">
      <c r="B62" s="6" t="s">
        <v>55</v>
      </c>
      <c r="C62" s="135" t="s">
        <v>56</v>
      </c>
      <c r="D62" s="135"/>
      <c r="E62" s="67"/>
    </row>
    <row r="63" spans="2:6" x14ac:dyDescent="0.25">
      <c r="B63" s="6" t="s">
        <v>57</v>
      </c>
      <c r="C63" s="135" t="s">
        <v>58</v>
      </c>
      <c r="D63" s="135"/>
      <c r="E63" s="67"/>
    </row>
    <row r="64" spans="2:6" x14ac:dyDescent="0.25">
      <c r="B64" s="6" t="s">
        <v>59</v>
      </c>
      <c r="C64" s="135" t="s">
        <v>60</v>
      </c>
      <c r="D64" s="135"/>
      <c r="E64" s="67"/>
    </row>
    <row r="65" spans="2:5" x14ac:dyDescent="0.25">
      <c r="B65" s="136" t="s">
        <v>61</v>
      </c>
      <c r="C65" s="136"/>
      <c r="D65" s="136"/>
      <c r="E65" s="68">
        <f>SUM(E62:E64)</f>
        <v>0</v>
      </c>
    </row>
    <row r="66" spans="2:5" x14ac:dyDescent="0.25">
      <c r="B66" s="138"/>
      <c r="C66" s="139"/>
      <c r="D66" s="139"/>
      <c r="E66" s="139"/>
    </row>
    <row r="67" spans="2:5" x14ac:dyDescent="0.25">
      <c r="B67" s="140" t="s">
        <v>62</v>
      </c>
      <c r="C67" s="140"/>
      <c r="D67" s="140"/>
      <c r="E67" s="140"/>
    </row>
    <row r="68" spans="2:5" x14ac:dyDescent="0.25">
      <c r="B68" s="6">
        <v>3</v>
      </c>
      <c r="C68" s="6" t="s">
        <v>63</v>
      </c>
      <c r="D68" s="6" t="s">
        <v>23</v>
      </c>
      <c r="E68" s="6" t="s">
        <v>24</v>
      </c>
    </row>
    <row r="69" spans="2:5" x14ac:dyDescent="0.25">
      <c r="B69" s="6" t="s">
        <v>3</v>
      </c>
      <c r="C69" s="4" t="s">
        <v>64</v>
      </c>
      <c r="D69" s="12"/>
      <c r="E69" s="67">
        <f>TRUNC(D69*$E$31,2)</f>
        <v>0</v>
      </c>
    </row>
    <row r="70" spans="2:5" x14ac:dyDescent="0.25">
      <c r="B70" s="6" t="s">
        <v>5</v>
      </c>
      <c r="C70" s="4" t="s">
        <v>65</v>
      </c>
      <c r="D70" s="12"/>
      <c r="E70" s="67">
        <f>TRUNC(D70*$E$31,2)</f>
        <v>0</v>
      </c>
    </row>
    <row r="71" spans="2:5" x14ac:dyDescent="0.25">
      <c r="B71" s="6" t="s">
        <v>7</v>
      </c>
      <c r="C71" s="4" t="s">
        <v>66</v>
      </c>
      <c r="D71" s="12"/>
      <c r="E71" s="67">
        <f t="shared" ref="E71:E72" si="0">TRUNC(D71*$E$31,2)</f>
        <v>0</v>
      </c>
    </row>
    <row r="72" spans="2:5" x14ac:dyDescent="0.25">
      <c r="B72" s="6" t="s">
        <v>9</v>
      </c>
      <c r="C72" s="4" t="s">
        <v>67</v>
      </c>
      <c r="D72" s="13"/>
      <c r="E72" s="67">
        <f t="shared" si="0"/>
        <v>0</v>
      </c>
    </row>
    <row r="73" spans="2:5" ht="25.5" customHeight="1" x14ac:dyDescent="0.25">
      <c r="B73" s="6" t="s">
        <v>29</v>
      </c>
      <c r="C73" s="62" t="s">
        <v>68</v>
      </c>
      <c r="D73" s="12"/>
      <c r="E73" s="67">
        <f>TRUNC(D73*$E$31,2)</f>
        <v>0</v>
      </c>
    </row>
    <row r="74" spans="2:5" x14ac:dyDescent="0.25">
      <c r="B74" s="136" t="s">
        <v>69</v>
      </c>
      <c r="C74" s="136"/>
      <c r="D74" s="14">
        <f>SUM(D69:D73)</f>
        <v>0</v>
      </c>
      <c r="E74" s="68">
        <f>SUM(E69:E73)</f>
        <v>0</v>
      </c>
    </row>
    <row r="75" spans="2:5" x14ac:dyDescent="0.25">
      <c r="B75" s="147"/>
      <c r="C75" s="148"/>
      <c r="D75" s="148"/>
      <c r="E75" s="148"/>
    </row>
    <row r="76" spans="2:5" x14ac:dyDescent="0.25">
      <c r="B76" s="140" t="s">
        <v>70</v>
      </c>
      <c r="C76" s="140"/>
      <c r="D76" s="140"/>
      <c r="E76" s="140"/>
    </row>
    <row r="77" spans="2:5" x14ac:dyDescent="0.25">
      <c r="B77" s="136" t="s">
        <v>71</v>
      </c>
      <c r="C77" s="136"/>
      <c r="D77" s="6" t="s">
        <v>23</v>
      </c>
      <c r="E77" s="6" t="s">
        <v>24</v>
      </c>
    </row>
    <row r="78" spans="2:5" x14ac:dyDescent="0.25">
      <c r="B78" s="6" t="s">
        <v>3</v>
      </c>
      <c r="C78" s="4" t="s">
        <v>72</v>
      </c>
      <c r="D78" s="12"/>
      <c r="E78" s="67">
        <f>TRUNC(($E$31)*D78,2)</f>
        <v>0</v>
      </c>
    </row>
    <row r="79" spans="2:5" x14ac:dyDescent="0.25">
      <c r="B79" s="6" t="s">
        <v>5</v>
      </c>
      <c r="C79" s="4" t="s">
        <v>73</v>
      </c>
      <c r="D79" s="12"/>
      <c r="E79" s="67">
        <f t="shared" ref="E79:E83" si="1">TRUNC(($E$31)*D79,2)</f>
        <v>0</v>
      </c>
    </row>
    <row r="80" spans="2:5" x14ac:dyDescent="0.25">
      <c r="B80" s="6" t="s">
        <v>7</v>
      </c>
      <c r="C80" s="4" t="s">
        <v>74</v>
      </c>
      <c r="D80" s="12"/>
      <c r="E80" s="67">
        <f t="shared" si="1"/>
        <v>0</v>
      </c>
    </row>
    <row r="81" spans="2:5" x14ac:dyDescent="0.25">
      <c r="B81" s="6" t="s">
        <v>9</v>
      </c>
      <c r="C81" s="4" t="s">
        <v>75</v>
      </c>
      <c r="D81" s="12"/>
      <c r="E81" s="67">
        <f t="shared" si="1"/>
        <v>0</v>
      </c>
    </row>
    <row r="82" spans="2:5" x14ac:dyDescent="0.25">
      <c r="B82" s="6" t="s">
        <v>29</v>
      </c>
      <c r="C82" s="4" t="s">
        <v>76</v>
      </c>
      <c r="D82" s="12"/>
      <c r="E82" s="67">
        <f t="shared" si="1"/>
        <v>0</v>
      </c>
    </row>
    <row r="83" spans="2:5" x14ac:dyDescent="0.25">
      <c r="B83" s="6" t="s">
        <v>31</v>
      </c>
      <c r="C83" s="4" t="s">
        <v>77</v>
      </c>
      <c r="D83" s="12"/>
      <c r="E83" s="67">
        <f t="shared" si="1"/>
        <v>0</v>
      </c>
    </row>
    <row r="84" spans="2:5" x14ac:dyDescent="0.25">
      <c r="B84" s="136" t="s">
        <v>78</v>
      </c>
      <c r="C84" s="136"/>
      <c r="D84" s="14">
        <f>SUM(D78:D83)</f>
        <v>0</v>
      </c>
      <c r="E84" s="68">
        <f>SUM(E78:E83)</f>
        <v>0</v>
      </c>
    </row>
    <row r="85" spans="2:5" x14ac:dyDescent="0.25">
      <c r="B85" s="145"/>
      <c r="C85" s="146"/>
      <c r="D85" s="146"/>
      <c r="E85" s="146"/>
    </row>
    <row r="86" spans="2:5" x14ac:dyDescent="0.25">
      <c r="B86" s="136" t="s">
        <v>79</v>
      </c>
      <c r="C86" s="136"/>
      <c r="D86" s="6" t="s">
        <v>23</v>
      </c>
      <c r="E86" s="6" t="s">
        <v>24</v>
      </c>
    </row>
    <row r="87" spans="2:5" x14ac:dyDescent="0.25">
      <c r="B87" s="6" t="s">
        <v>3</v>
      </c>
      <c r="C87" s="62" t="s">
        <v>80</v>
      </c>
      <c r="D87" s="12"/>
      <c r="E87" s="67">
        <v>0</v>
      </c>
    </row>
    <row r="88" spans="2:5" x14ac:dyDescent="0.25">
      <c r="B88" s="136" t="s">
        <v>81</v>
      </c>
      <c r="C88" s="136"/>
      <c r="D88" s="14">
        <v>0</v>
      </c>
      <c r="E88" s="68">
        <v>0</v>
      </c>
    </row>
    <row r="89" spans="2:5" x14ac:dyDescent="0.25">
      <c r="B89" s="141"/>
      <c r="C89" s="142"/>
      <c r="D89" s="142"/>
      <c r="E89" s="142"/>
    </row>
    <row r="90" spans="2:5" x14ac:dyDescent="0.25">
      <c r="B90" s="143" t="s">
        <v>82</v>
      </c>
      <c r="C90" s="143"/>
      <c r="D90" s="143"/>
      <c r="E90" s="143"/>
    </row>
    <row r="91" spans="2:5" x14ac:dyDescent="0.25">
      <c r="B91" s="136" t="s">
        <v>83</v>
      </c>
      <c r="C91" s="136"/>
      <c r="D91" s="136"/>
      <c r="E91" s="6" t="s">
        <v>24</v>
      </c>
    </row>
    <row r="92" spans="2:5" x14ac:dyDescent="0.25">
      <c r="B92" s="6" t="s">
        <v>84</v>
      </c>
      <c r="C92" s="135" t="s">
        <v>85</v>
      </c>
      <c r="D92" s="135"/>
      <c r="E92" s="67">
        <f>E84</f>
        <v>0</v>
      </c>
    </row>
    <row r="93" spans="2:5" x14ac:dyDescent="0.25">
      <c r="B93" s="6" t="s">
        <v>86</v>
      </c>
      <c r="C93" s="135" t="s">
        <v>87</v>
      </c>
      <c r="D93" s="135"/>
      <c r="E93" s="67">
        <f>E88</f>
        <v>0</v>
      </c>
    </row>
    <row r="94" spans="2:5" x14ac:dyDescent="0.25">
      <c r="B94" s="136" t="s">
        <v>88</v>
      </c>
      <c r="C94" s="136"/>
      <c r="D94" s="136"/>
      <c r="E94" s="68">
        <f>SUM(E92:E93)</f>
        <v>0</v>
      </c>
    </row>
    <row r="95" spans="2:5" x14ac:dyDescent="0.25">
      <c r="B95" s="138"/>
      <c r="C95" s="139"/>
      <c r="D95" s="139"/>
      <c r="E95" s="139"/>
    </row>
    <row r="96" spans="2:5" x14ac:dyDescent="0.25">
      <c r="B96" s="140" t="s">
        <v>89</v>
      </c>
      <c r="C96" s="140"/>
      <c r="D96" s="140"/>
      <c r="E96" s="140"/>
    </row>
    <row r="97" spans="2:5" x14ac:dyDescent="0.25">
      <c r="B97" s="6">
        <v>5</v>
      </c>
      <c r="C97" s="6" t="s">
        <v>90</v>
      </c>
      <c r="D97" s="6"/>
      <c r="E97" s="6" t="s">
        <v>24</v>
      </c>
    </row>
    <row r="98" spans="2:5" x14ac:dyDescent="0.25">
      <c r="B98" s="6" t="s">
        <v>3</v>
      </c>
      <c r="C98" s="7" t="s">
        <v>91</v>
      </c>
      <c r="D98" s="12"/>
      <c r="E98" s="67"/>
    </row>
    <row r="99" spans="2:5" x14ac:dyDescent="0.25">
      <c r="B99" s="6" t="s">
        <v>5</v>
      </c>
      <c r="C99" s="60" t="s">
        <v>175</v>
      </c>
      <c r="D99" s="12"/>
      <c r="E99" s="67"/>
    </row>
    <row r="100" spans="2:5" x14ac:dyDescent="0.25">
      <c r="B100" s="15" t="s">
        <v>7</v>
      </c>
      <c r="C100" s="60" t="s">
        <v>176</v>
      </c>
      <c r="D100" s="3"/>
      <c r="E100" s="67"/>
    </row>
    <row r="101" spans="2:5" x14ac:dyDescent="0.25">
      <c r="B101" s="15" t="s">
        <v>9</v>
      </c>
      <c r="C101" s="60" t="s">
        <v>32</v>
      </c>
      <c r="D101" s="3"/>
      <c r="E101" s="67"/>
    </row>
    <row r="102" spans="2:5" x14ac:dyDescent="0.25">
      <c r="B102" s="136" t="s">
        <v>92</v>
      </c>
      <c r="C102" s="136"/>
      <c r="D102" s="14"/>
      <c r="E102" s="68">
        <f>SUM(E98:E101)</f>
        <v>0</v>
      </c>
    </row>
    <row r="103" spans="2:5" x14ac:dyDescent="0.25">
      <c r="B103" s="138"/>
      <c r="C103" s="139"/>
      <c r="D103" s="139"/>
      <c r="E103" s="139"/>
    </row>
    <row r="104" spans="2:5" x14ac:dyDescent="0.25">
      <c r="B104" s="140" t="s">
        <v>93</v>
      </c>
      <c r="C104" s="140"/>
      <c r="D104" s="140"/>
      <c r="E104" s="140"/>
    </row>
    <row r="105" spans="2:5" x14ac:dyDescent="0.25">
      <c r="B105" s="6">
        <v>6</v>
      </c>
      <c r="C105" s="6" t="s">
        <v>94</v>
      </c>
      <c r="D105" s="6" t="s">
        <v>23</v>
      </c>
      <c r="E105" s="6" t="s">
        <v>24</v>
      </c>
    </row>
    <row r="106" spans="2:5" x14ac:dyDescent="0.25">
      <c r="B106" s="6" t="s">
        <v>3</v>
      </c>
      <c r="C106" s="4" t="s">
        <v>95</v>
      </c>
      <c r="D106" s="17"/>
      <c r="E106" s="67">
        <f>TRUNC(((E130)*D106),2)</f>
        <v>0</v>
      </c>
    </row>
    <row r="107" spans="2:5" x14ac:dyDescent="0.25">
      <c r="B107" s="6" t="s">
        <v>5</v>
      </c>
      <c r="C107" s="4" t="s">
        <v>96</v>
      </c>
      <c r="D107" s="17"/>
      <c r="E107" s="67">
        <f>TRUNC(((E130+E106)*D107),2)</f>
        <v>0</v>
      </c>
    </row>
    <row r="108" spans="2:5" x14ac:dyDescent="0.25">
      <c r="B108" s="6" t="s">
        <v>7</v>
      </c>
      <c r="C108" s="63" t="s">
        <v>97</v>
      </c>
      <c r="D108" s="8"/>
      <c r="E108" s="71"/>
    </row>
    <row r="109" spans="2:5" x14ac:dyDescent="0.25">
      <c r="B109" s="6" t="s">
        <v>98</v>
      </c>
      <c r="C109" s="4" t="s">
        <v>99</v>
      </c>
      <c r="D109" s="19"/>
      <c r="E109" s="67">
        <f>TRUNC(D109*((E130+E106+E107)/(1-D114)),2)</f>
        <v>0</v>
      </c>
    </row>
    <row r="110" spans="2:5" x14ac:dyDescent="0.25">
      <c r="B110" s="6" t="s">
        <v>100</v>
      </c>
      <c r="C110" s="4" t="s">
        <v>101</v>
      </c>
      <c r="D110" s="19"/>
      <c r="E110" s="67">
        <f>TRUNC(D110*(E130+E106+E107)/(1-D114),2)</f>
        <v>0</v>
      </c>
    </row>
    <row r="111" spans="2:5" x14ac:dyDescent="0.25">
      <c r="B111" s="6" t="s">
        <v>102</v>
      </c>
      <c r="C111" s="4" t="s">
        <v>103</v>
      </c>
      <c r="D111" s="19"/>
      <c r="E111" s="67">
        <f>TRUNC(D111*(E130+E106+E107)/(1-D114),2)</f>
        <v>0</v>
      </c>
    </row>
    <row r="112" spans="2:5" x14ac:dyDescent="0.25">
      <c r="B112" s="136" t="s">
        <v>104</v>
      </c>
      <c r="C112" s="136"/>
      <c r="D112" s="19">
        <f>SUM(D106:D111)</f>
        <v>0</v>
      </c>
      <c r="E112" s="68">
        <f>SUM(E106:E111)</f>
        <v>0</v>
      </c>
    </row>
    <row r="113" spans="2:5" x14ac:dyDescent="0.25">
      <c r="B113" s="2"/>
      <c r="C113" s="137"/>
      <c r="D113" s="137"/>
      <c r="E113" s="137"/>
    </row>
    <row r="114" spans="2:5" x14ac:dyDescent="0.25">
      <c r="B114" s="20" t="s">
        <v>105</v>
      </c>
      <c r="C114" s="64" t="s">
        <v>106</v>
      </c>
      <c r="D114" s="21">
        <f>D109+D110+D111</f>
        <v>0</v>
      </c>
      <c r="E114" s="22"/>
    </row>
    <row r="115" spans="2:5" x14ac:dyDescent="0.25">
      <c r="B115" s="23"/>
      <c r="C115" s="27">
        <v>100</v>
      </c>
      <c r="D115" s="24"/>
      <c r="E115" s="25"/>
    </row>
    <row r="116" spans="2:5" x14ac:dyDescent="0.25">
      <c r="B116" s="26"/>
      <c r="C116" s="27"/>
      <c r="D116" s="24"/>
      <c r="E116" s="25"/>
    </row>
    <row r="117" spans="2:5" x14ac:dyDescent="0.25">
      <c r="B117" s="23" t="s">
        <v>107</v>
      </c>
      <c r="C117" s="27" t="s">
        <v>108</v>
      </c>
      <c r="D117" s="24"/>
      <c r="E117" s="25">
        <f>E31+E65+E74+E94+E102+E106+E107</f>
        <v>0</v>
      </c>
    </row>
    <row r="118" spans="2:5" x14ac:dyDescent="0.25">
      <c r="B118" s="23"/>
      <c r="C118" s="27"/>
      <c r="D118" s="24"/>
      <c r="E118" s="25"/>
    </row>
    <row r="119" spans="2:5" x14ac:dyDescent="0.25">
      <c r="B119" s="23" t="s">
        <v>109</v>
      </c>
      <c r="C119" s="27" t="s">
        <v>110</v>
      </c>
      <c r="D119" s="24"/>
      <c r="E119" s="25">
        <f>TRUNC(E117/(1-D114),2)</f>
        <v>0</v>
      </c>
    </row>
    <row r="120" spans="2:5" x14ac:dyDescent="0.25">
      <c r="B120" s="23"/>
      <c r="C120" s="27"/>
      <c r="D120" s="24"/>
      <c r="E120" s="25"/>
    </row>
    <row r="121" spans="2:5" x14ac:dyDescent="0.25">
      <c r="B121" s="28"/>
      <c r="C121" s="65" t="s">
        <v>111</v>
      </c>
      <c r="D121" s="29"/>
      <c r="E121" s="30">
        <f>E119-E117</f>
        <v>0</v>
      </c>
    </row>
    <row r="122" spans="2:5" x14ac:dyDescent="0.25">
      <c r="B122" s="2"/>
      <c r="C122" s="2"/>
      <c r="D122" s="2"/>
      <c r="E122" s="10"/>
    </row>
    <row r="123" spans="2:5" x14ac:dyDescent="0.25">
      <c r="B123" s="143" t="s">
        <v>112</v>
      </c>
      <c r="C123" s="143"/>
      <c r="D123" s="143"/>
      <c r="E123" s="143"/>
    </row>
    <row r="124" spans="2:5" x14ac:dyDescent="0.25">
      <c r="B124" s="136" t="s">
        <v>113</v>
      </c>
      <c r="C124" s="136"/>
      <c r="D124" s="136"/>
      <c r="E124" s="6" t="s">
        <v>24</v>
      </c>
    </row>
    <row r="125" spans="2:5" x14ac:dyDescent="0.25">
      <c r="B125" s="3" t="s">
        <v>3</v>
      </c>
      <c r="C125" s="135" t="s">
        <v>21</v>
      </c>
      <c r="D125" s="135"/>
      <c r="E125" s="67">
        <f>E31</f>
        <v>0</v>
      </c>
    </row>
    <row r="126" spans="2:5" x14ac:dyDescent="0.25">
      <c r="B126" s="3" t="s">
        <v>5</v>
      </c>
      <c r="C126" s="135" t="s">
        <v>34</v>
      </c>
      <c r="D126" s="135"/>
      <c r="E126" s="67">
        <f>E65</f>
        <v>0</v>
      </c>
    </row>
    <row r="127" spans="2:5" x14ac:dyDescent="0.25">
      <c r="B127" s="3" t="s">
        <v>7</v>
      </c>
      <c r="C127" s="135" t="s">
        <v>62</v>
      </c>
      <c r="D127" s="135"/>
      <c r="E127" s="67">
        <f>E74</f>
        <v>0</v>
      </c>
    </row>
    <row r="128" spans="2:5" x14ac:dyDescent="0.25">
      <c r="B128" s="3" t="s">
        <v>9</v>
      </c>
      <c r="C128" s="135" t="s">
        <v>70</v>
      </c>
      <c r="D128" s="135"/>
      <c r="E128" s="67">
        <f>E94</f>
        <v>0</v>
      </c>
    </row>
    <row r="129" spans="2:5" x14ac:dyDescent="0.25">
      <c r="B129" s="3" t="s">
        <v>29</v>
      </c>
      <c r="C129" s="135" t="s">
        <v>89</v>
      </c>
      <c r="D129" s="135"/>
      <c r="E129" s="67">
        <f>E102</f>
        <v>0</v>
      </c>
    </row>
    <row r="130" spans="2:5" x14ac:dyDescent="0.25">
      <c r="B130" s="6"/>
      <c r="C130" s="136" t="s">
        <v>114</v>
      </c>
      <c r="D130" s="136"/>
      <c r="E130" s="68">
        <f>SUM(E125:E129)</f>
        <v>0</v>
      </c>
    </row>
    <row r="131" spans="2:5" x14ac:dyDescent="0.25">
      <c r="B131" s="3" t="s">
        <v>31</v>
      </c>
      <c r="C131" s="135" t="s">
        <v>93</v>
      </c>
      <c r="D131" s="135"/>
      <c r="E131" s="67">
        <f>E112</f>
        <v>0</v>
      </c>
    </row>
    <row r="132" spans="2:5" ht="18.75" x14ac:dyDescent="0.25">
      <c r="B132" s="144" t="s">
        <v>115</v>
      </c>
      <c r="C132" s="144"/>
      <c r="D132" s="144"/>
      <c r="E132" s="72">
        <f>TRUNC(E130+E131,2)</f>
        <v>0</v>
      </c>
    </row>
    <row r="133" spans="2:5" x14ac:dyDescent="0.25">
      <c r="B133" s="31"/>
      <c r="C133" s="31"/>
      <c r="D133" s="31"/>
      <c r="E133" s="32"/>
    </row>
    <row r="134" spans="2:5" x14ac:dyDescent="0.25">
      <c r="B134" s="31"/>
      <c r="C134" s="31"/>
      <c r="D134" s="31"/>
      <c r="E134" s="31"/>
    </row>
    <row r="135" spans="2:5" x14ac:dyDescent="0.25">
      <c r="B135" s="33"/>
      <c r="C135" s="34"/>
      <c r="D135" s="31"/>
      <c r="E135" s="31"/>
    </row>
    <row r="136" spans="2:5" x14ac:dyDescent="0.25">
      <c r="B136" s="35"/>
      <c r="C136" s="35"/>
    </row>
    <row r="137" spans="2:5" x14ac:dyDescent="0.25">
      <c r="B137" s="36"/>
      <c r="C137" s="31"/>
    </row>
    <row r="138" spans="2:5" x14ac:dyDescent="0.25">
      <c r="B138" s="36"/>
      <c r="C138" s="31"/>
    </row>
  </sheetData>
  <mergeCells count="71">
    <mergeCell ref="B1:E1"/>
    <mergeCell ref="B2:E2"/>
    <mergeCell ref="B3:E3"/>
    <mergeCell ref="B4:E4"/>
    <mergeCell ref="D18:E18"/>
    <mergeCell ref="B5:E5"/>
    <mergeCell ref="B6:E6"/>
    <mergeCell ref="D7:E7"/>
    <mergeCell ref="D8:E8"/>
    <mergeCell ref="D9:E9"/>
    <mergeCell ref="D10:E10"/>
    <mergeCell ref="B12:E12"/>
    <mergeCell ref="D13:E13"/>
    <mergeCell ref="D14:E14"/>
    <mergeCell ref="B16:E16"/>
    <mergeCell ref="D17:E17"/>
    <mergeCell ref="B48:C48"/>
    <mergeCell ref="D19:E19"/>
    <mergeCell ref="D20:E20"/>
    <mergeCell ref="D21:E21"/>
    <mergeCell ref="B22:E22"/>
    <mergeCell ref="B23:E23"/>
    <mergeCell ref="B31:D31"/>
    <mergeCell ref="B33:E33"/>
    <mergeCell ref="B34:C34"/>
    <mergeCell ref="B37:C37"/>
    <mergeCell ref="B38:E38"/>
    <mergeCell ref="B39:C39"/>
    <mergeCell ref="B67:E67"/>
    <mergeCell ref="B49:E49"/>
    <mergeCell ref="B50:C50"/>
    <mergeCell ref="B58:D58"/>
    <mergeCell ref="B59:E59"/>
    <mergeCell ref="B60:E60"/>
    <mergeCell ref="B61:D61"/>
    <mergeCell ref="C62:D62"/>
    <mergeCell ref="C63:D63"/>
    <mergeCell ref="C64:D64"/>
    <mergeCell ref="B65:D65"/>
    <mergeCell ref="B66:E66"/>
    <mergeCell ref="C92:D92"/>
    <mergeCell ref="B74:C74"/>
    <mergeCell ref="B75:E75"/>
    <mergeCell ref="B76:E76"/>
    <mergeCell ref="B77:C77"/>
    <mergeCell ref="B84:C84"/>
    <mergeCell ref="B85:E85"/>
    <mergeCell ref="B86:C86"/>
    <mergeCell ref="B88:C88"/>
    <mergeCell ref="B89:E89"/>
    <mergeCell ref="B90:E90"/>
    <mergeCell ref="B91:D91"/>
    <mergeCell ref="C125:D125"/>
    <mergeCell ref="C93:D93"/>
    <mergeCell ref="B94:D94"/>
    <mergeCell ref="B95:E95"/>
    <mergeCell ref="B96:E96"/>
    <mergeCell ref="B102:C102"/>
    <mergeCell ref="B103:E103"/>
    <mergeCell ref="B104:E104"/>
    <mergeCell ref="B112:C112"/>
    <mergeCell ref="C113:E113"/>
    <mergeCell ref="B123:E123"/>
    <mergeCell ref="B124:D124"/>
    <mergeCell ref="B132:D132"/>
    <mergeCell ref="C126:D126"/>
    <mergeCell ref="C127:D127"/>
    <mergeCell ref="C128:D128"/>
    <mergeCell ref="C129:D129"/>
    <mergeCell ref="C130:D130"/>
    <mergeCell ref="C131:D131"/>
  </mergeCells>
  <pageMargins left="0.511811024" right="0.511811024" top="0.78740157499999996" bottom="0.78740157499999996" header="0.31496062000000002" footer="0.31496062000000002"/>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739D8-F352-4759-81F9-8D712F690526}">
  <sheetPr>
    <pageSetUpPr fitToPage="1"/>
  </sheetPr>
  <dimension ref="B1:F138"/>
  <sheetViews>
    <sheetView topLeftCell="A128" workbookViewId="0">
      <selection activeCell="D106" sqref="D106:D111"/>
    </sheetView>
  </sheetViews>
  <sheetFormatPr defaultRowHeight="15" x14ac:dyDescent="0.25"/>
  <cols>
    <col min="2" max="2" width="17.85546875" customWidth="1"/>
    <col min="3" max="3" width="57.85546875" customWidth="1"/>
    <col min="4" max="4" width="9.42578125" bestFit="1" customWidth="1"/>
    <col min="5" max="5" width="31.42578125" customWidth="1"/>
    <col min="6" max="6" width="10.140625" bestFit="1" customWidth="1"/>
  </cols>
  <sheetData>
    <row r="1" spans="2:5" x14ac:dyDescent="0.25">
      <c r="B1" s="132" t="s">
        <v>0</v>
      </c>
      <c r="C1" s="132"/>
      <c r="D1" s="132"/>
      <c r="E1" s="132"/>
    </row>
    <row r="2" spans="2:5" x14ac:dyDescent="0.25">
      <c r="B2" s="134"/>
      <c r="C2" s="134"/>
      <c r="D2" s="134"/>
      <c r="E2" s="134"/>
    </row>
    <row r="3" spans="2:5" x14ac:dyDescent="0.25">
      <c r="B3" s="134" t="s">
        <v>1</v>
      </c>
      <c r="C3" s="134"/>
      <c r="D3" s="134"/>
      <c r="E3" s="134"/>
    </row>
    <row r="4" spans="2:5" x14ac:dyDescent="0.25">
      <c r="B4" s="133" t="s">
        <v>116</v>
      </c>
      <c r="C4" s="133"/>
      <c r="D4" s="133"/>
      <c r="E4" s="133"/>
    </row>
    <row r="5" spans="2:5" x14ac:dyDescent="0.25">
      <c r="B5" s="159"/>
      <c r="C5" s="159"/>
      <c r="D5" s="159"/>
      <c r="E5" s="159"/>
    </row>
    <row r="6" spans="2:5" x14ac:dyDescent="0.25">
      <c r="B6" s="143" t="s">
        <v>2</v>
      </c>
      <c r="C6" s="143"/>
      <c r="D6" s="143"/>
      <c r="E6" s="143"/>
    </row>
    <row r="7" spans="2:5" x14ac:dyDescent="0.25">
      <c r="B7" s="3" t="s">
        <v>3</v>
      </c>
      <c r="C7" s="4" t="s">
        <v>4</v>
      </c>
      <c r="D7" s="154"/>
      <c r="E7" s="155"/>
    </row>
    <row r="8" spans="2:5" x14ac:dyDescent="0.25">
      <c r="B8" s="3" t="s">
        <v>5</v>
      </c>
      <c r="C8" s="4" t="s">
        <v>6</v>
      </c>
      <c r="D8" s="155"/>
      <c r="E8" s="155"/>
    </row>
    <row r="9" spans="2:5" x14ac:dyDescent="0.25">
      <c r="B9" s="3" t="s">
        <v>7</v>
      </c>
      <c r="C9" s="4" t="s">
        <v>8</v>
      </c>
      <c r="D9" s="158"/>
      <c r="E9" s="155"/>
    </row>
    <row r="10" spans="2:5" x14ac:dyDescent="0.25">
      <c r="B10" s="3" t="s">
        <v>9</v>
      </c>
      <c r="C10" s="4" t="s">
        <v>10</v>
      </c>
      <c r="D10" s="155"/>
      <c r="E10" s="155"/>
    </row>
    <row r="11" spans="2:5" x14ac:dyDescent="0.25">
      <c r="B11" s="2"/>
      <c r="C11" s="5"/>
      <c r="D11" s="2"/>
      <c r="E11" s="2"/>
    </row>
    <row r="12" spans="2:5" x14ac:dyDescent="0.25">
      <c r="B12" s="143" t="s">
        <v>11</v>
      </c>
      <c r="C12" s="143"/>
      <c r="D12" s="143"/>
      <c r="E12" s="143"/>
    </row>
    <row r="13" spans="2:5" x14ac:dyDescent="0.25">
      <c r="B13" s="61" t="s">
        <v>12</v>
      </c>
      <c r="C13" s="3" t="s">
        <v>13</v>
      </c>
      <c r="D13" s="155" t="s">
        <v>177</v>
      </c>
      <c r="E13" s="155"/>
    </row>
    <row r="14" spans="2:5" ht="31.5" customHeight="1" x14ac:dyDescent="0.25">
      <c r="B14" s="66" t="s">
        <v>117</v>
      </c>
      <c r="C14" s="3" t="s">
        <v>14</v>
      </c>
      <c r="D14" s="155"/>
      <c r="E14" s="155"/>
    </row>
    <row r="15" spans="2:5" x14ac:dyDescent="0.25">
      <c r="B15" s="2"/>
      <c r="C15" s="5"/>
      <c r="D15" s="2"/>
      <c r="E15" s="2"/>
    </row>
    <row r="16" spans="2:5" x14ac:dyDescent="0.25">
      <c r="B16" s="143" t="s">
        <v>15</v>
      </c>
      <c r="C16" s="143"/>
      <c r="D16" s="143"/>
      <c r="E16" s="143"/>
    </row>
    <row r="17" spans="2:5" x14ac:dyDescent="0.25">
      <c r="B17" s="3">
        <v>1</v>
      </c>
      <c r="C17" s="4" t="s">
        <v>16</v>
      </c>
      <c r="D17" s="155"/>
      <c r="E17" s="155"/>
    </row>
    <row r="18" spans="2:5" x14ac:dyDescent="0.25">
      <c r="B18" s="3">
        <v>2</v>
      </c>
      <c r="C18" s="4" t="s">
        <v>17</v>
      </c>
      <c r="D18" s="155"/>
      <c r="E18" s="155"/>
    </row>
    <row r="19" spans="2:5" x14ac:dyDescent="0.25">
      <c r="B19" s="3">
        <v>3</v>
      </c>
      <c r="C19" s="4" t="s">
        <v>18</v>
      </c>
      <c r="D19" s="157"/>
      <c r="E19" s="155"/>
    </row>
    <row r="20" spans="2:5" x14ac:dyDescent="0.25">
      <c r="B20" s="3">
        <v>4</v>
      </c>
      <c r="C20" s="4" t="s">
        <v>19</v>
      </c>
      <c r="D20" s="155"/>
      <c r="E20" s="155"/>
    </row>
    <row r="21" spans="2:5" x14ac:dyDescent="0.25">
      <c r="B21" s="3">
        <v>5</v>
      </c>
      <c r="C21" s="4" t="s">
        <v>20</v>
      </c>
      <c r="D21" s="154"/>
      <c r="E21" s="155"/>
    </row>
    <row r="22" spans="2:5" x14ac:dyDescent="0.25">
      <c r="B22" s="156"/>
      <c r="C22" s="156"/>
      <c r="D22" s="156"/>
      <c r="E22" s="156"/>
    </row>
    <row r="23" spans="2:5" x14ac:dyDescent="0.25">
      <c r="B23" s="140" t="s">
        <v>21</v>
      </c>
      <c r="C23" s="140"/>
      <c r="D23" s="140"/>
      <c r="E23" s="140"/>
    </row>
    <row r="24" spans="2:5" x14ac:dyDescent="0.25">
      <c r="B24" s="6">
        <v>1</v>
      </c>
      <c r="C24" s="6" t="s">
        <v>22</v>
      </c>
      <c r="D24" s="6" t="s">
        <v>23</v>
      </c>
      <c r="E24" s="6" t="s">
        <v>24</v>
      </c>
    </row>
    <row r="25" spans="2:5" x14ac:dyDescent="0.25">
      <c r="B25" s="6" t="s">
        <v>3</v>
      </c>
      <c r="C25" s="4" t="s">
        <v>25</v>
      </c>
      <c r="D25" s="7"/>
      <c r="E25" s="67">
        <f>D19</f>
        <v>0</v>
      </c>
    </row>
    <row r="26" spans="2:5" x14ac:dyDescent="0.25">
      <c r="B26" s="6" t="s">
        <v>5</v>
      </c>
      <c r="C26" s="4" t="s">
        <v>26</v>
      </c>
      <c r="D26" s="8"/>
      <c r="E26" s="67">
        <f>ROUND(E25*D26,2)</f>
        <v>0</v>
      </c>
    </row>
    <row r="27" spans="2:5" x14ac:dyDescent="0.25">
      <c r="B27" s="6" t="s">
        <v>7</v>
      </c>
      <c r="C27" s="4" t="s">
        <v>27</v>
      </c>
      <c r="D27" s="8"/>
      <c r="E27" s="67">
        <v>0</v>
      </c>
    </row>
    <row r="28" spans="2:5" x14ac:dyDescent="0.25">
      <c r="B28" s="6" t="s">
        <v>9</v>
      </c>
      <c r="C28" s="4" t="s">
        <v>28</v>
      </c>
      <c r="D28" s="8"/>
      <c r="E28" s="67">
        <v>0</v>
      </c>
    </row>
    <row r="29" spans="2:5" x14ac:dyDescent="0.25">
      <c r="B29" s="6" t="s">
        <v>29</v>
      </c>
      <c r="C29" s="4" t="s">
        <v>30</v>
      </c>
      <c r="D29" s="9"/>
      <c r="E29" s="67">
        <v>0</v>
      </c>
    </row>
    <row r="30" spans="2:5" x14ac:dyDescent="0.25">
      <c r="B30" s="6" t="s">
        <v>31</v>
      </c>
      <c r="C30" s="4" t="s">
        <v>32</v>
      </c>
      <c r="D30" s="8"/>
      <c r="E30" s="67">
        <v>0</v>
      </c>
    </row>
    <row r="31" spans="2:5" x14ac:dyDescent="0.25">
      <c r="B31" s="136" t="s">
        <v>33</v>
      </c>
      <c r="C31" s="136"/>
      <c r="D31" s="136"/>
      <c r="E31" s="68">
        <f>SUM(E25:E30)</f>
        <v>0</v>
      </c>
    </row>
    <row r="32" spans="2:5" x14ac:dyDescent="0.25">
      <c r="B32" s="1"/>
      <c r="C32" s="1"/>
      <c r="D32" s="1"/>
      <c r="E32" s="10"/>
    </row>
    <row r="33" spans="2:5" x14ac:dyDescent="0.25">
      <c r="B33" s="140" t="s">
        <v>34</v>
      </c>
      <c r="C33" s="140"/>
      <c r="D33" s="140"/>
      <c r="E33" s="140"/>
    </row>
    <row r="34" spans="2:5" x14ac:dyDescent="0.25">
      <c r="B34" s="151" t="s">
        <v>35</v>
      </c>
      <c r="C34" s="151"/>
      <c r="D34" s="11" t="s">
        <v>23</v>
      </c>
      <c r="E34" s="11" t="s">
        <v>24</v>
      </c>
    </row>
    <row r="35" spans="2:5" x14ac:dyDescent="0.25">
      <c r="B35" s="6" t="s">
        <v>3</v>
      </c>
      <c r="C35" s="4" t="s">
        <v>119</v>
      </c>
      <c r="D35" s="12"/>
      <c r="E35" s="67">
        <f>TRUNC($E$31*D35,2)</f>
        <v>0</v>
      </c>
    </row>
    <row r="36" spans="2:5" x14ac:dyDescent="0.25">
      <c r="B36" s="6" t="s">
        <v>5</v>
      </c>
      <c r="C36" s="4" t="s">
        <v>120</v>
      </c>
      <c r="D36" s="13"/>
      <c r="E36" s="67">
        <f>TRUNC($E$31*D36,2)</f>
        <v>0</v>
      </c>
    </row>
    <row r="37" spans="2:5" x14ac:dyDescent="0.25">
      <c r="B37" s="136" t="s">
        <v>36</v>
      </c>
      <c r="C37" s="136"/>
      <c r="D37" s="14">
        <f>SUM(D35:D36)</f>
        <v>0</v>
      </c>
      <c r="E37" s="68">
        <f>SUM(E35:E36)</f>
        <v>0</v>
      </c>
    </row>
    <row r="38" spans="2:5" x14ac:dyDescent="0.25">
      <c r="B38" s="152"/>
      <c r="C38" s="153"/>
      <c r="D38" s="153"/>
      <c r="E38" s="153"/>
    </row>
    <row r="39" spans="2:5" x14ac:dyDescent="0.25">
      <c r="B39" s="151" t="s">
        <v>37</v>
      </c>
      <c r="C39" s="151"/>
      <c r="D39" s="11" t="s">
        <v>23</v>
      </c>
      <c r="E39" s="11" t="s">
        <v>24</v>
      </c>
    </row>
    <row r="40" spans="2:5" x14ac:dyDescent="0.25">
      <c r="B40" s="6" t="s">
        <v>3</v>
      </c>
      <c r="C40" s="4" t="s">
        <v>38</v>
      </c>
      <c r="D40" s="12"/>
      <c r="E40" s="67">
        <f>TRUNC(($E$31+$E$37)*$D$40,2)</f>
        <v>0</v>
      </c>
    </row>
    <row r="41" spans="2:5" x14ac:dyDescent="0.25">
      <c r="B41" s="6" t="s">
        <v>5</v>
      </c>
      <c r="C41" s="4" t="s">
        <v>39</v>
      </c>
      <c r="D41" s="12"/>
      <c r="E41" s="67">
        <f>TRUNC(($E$31+$E$37)*$D$41,2)</f>
        <v>0</v>
      </c>
    </row>
    <row r="42" spans="2:5" x14ac:dyDescent="0.25">
      <c r="B42" s="6" t="s">
        <v>7</v>
      </c>
      <c r="C42" s="4" t="s">
        <v>40</v>
      </c>
      <c r="D42" s="12"/>
      <c r="E42" s="67">
        <f>TRUNC(($E$31+$E$37)*$D$42,2)</f>
        <v>0</v>
      </c>
    </row>
    <row r="43" spans="2:5" x14ac:dyDescent="0.25">
      <c r="B43" s="6" t="s">
        <v>9</v>
      </c>
      <c r="C43" s="4" t="s">
        <v>41</v>
      </c>
      <c r="D43" s="12"/>
      <c r="E43" s="67">
        <f>TRUNC(($E$31+$E$37)*$D$43,2)</f>
        <v>0</v>
      </c>
    </row>
    <row r="44" spans="2:5" x14ac:dyDescent="0.25">
      <c r="B44" s="6" t="s">
        <v>29</v>
      </c>
      <c r="C44" s="4" t="s">
        <v>42</v>
      </c>
      <c r="D44" s="12"/>
      <c r="E44" s="67">
        <f>TRUNC(($E$31+$E$37)*$D$44,2)</f>
        <v>0</v>
      </c>
    </row>
    <row r="45" spans="2:5" x14ac:dyDescent="0.25">
      <c r="B45" s="6" t="s">
        <v>31</v>
      </c>
      <c r="C45" s="4" t="s">
        <v>43</v>
      </c>
      <c r="D45" s="12"/>
      <c r="E45" s="67">
        <f>TRUNC(($E$31+$E$37)*$D$45,2)</f>
        <v>0</v>
      </c>
    </row>
    <row r="46" spans="2:5" x14ac:dyDescent="0.25">
      <c r="B46" s="6" t="s">
        <v>44</v>
      </c>
      <c r="C46" s="4" t="s">
        <v>45</v>
      </c>
      <c r="D46" s="12"/>
      <c r="E46" s="67">
        <f>TRUNC(($E$31+$E$37)*$D$46,2)</f>
        <v>0</v>
      </c>
    </row>
    <row r="47" spans="2:5" x14ac:dyDescent="0.25">
      <c r="B47" s="6" t="s">
        <v>46</v>
      </c>
      <c r="C47" s="4" t="s">
        <v>47</v>
      </c>
      <c r="D47" s="12"/>
      <c r="E47" s="67">
        <f>TRUNC(($E$31+$E$37)*$D$47,2)</f>
        <v>0</v>
      </c>
    </row>
    <row r="48" spans="2:5" x14ac:dyDescent="0.25">
      <c r="B48" s="136" t="s">
        <v>48</v>
      </c>
      <c r="C48" s="136"/>
      <c r="D48" s="14">
        <f>SUM(D40:D47)</f>
        <v>0</v>
      </c>
      <c r="E48" s="68">
        <f>SUM(E40:E47)</f>
        <v>0</v>
      </c>
    </row>
    <row r="49" spans="2:6" x14ac:dyDescent="0.25">
      <c r="B49" s="149"/>
      <c r="C49" s="149"/>
      <c r="D49" s="149"/>
      <c r="E49" s="150"/>
    </row>
    <row r="50" spans="2:6" x14ac:dyDescent="0.25">
      <c r="B50" s="151" t="s">
        <v>49</v>
      </c>
      <c r="C50" s="151"/>
      <c r="D50" s="16"/>
      <c r="E50" s="11" t="s">
        <v>24</v>
      </c>
    </row>
    <row r="51" spans="2:6" x14ac:dyDescent="0.25">
      <c r="B51" s="6" t="s">
        <v>3</v>
      </c>
      <c r="C51" s="7" t="s">
        <v>121</v>
      </c>
      <c r="D51" s="3" t="s">
        <v>50</v>
      </c>
      <c r="E51" s="70"/>
    </row>
    <row r="52" spans="2:6" x14ac:dyDescent="0.25">
      <c r="B52" s="6" t="s">
        <v>5</v>
      </c>
      <c r="C52" s="7" t="s">
        <v>125</v>
      </c>
      <c r="D52" s="3"/>
      <c r="E52" s="70"/>
      <c r="F52" s="38"/>
    </row>
    <row r="53" spans="2:6" x14ac:dyDescent="0.25">
      <c r="B53" s="6" t="s">
        <v>7</v>
      </c>
      <c r="C53" s="37" t="s">
        <v>122</v>
      </c>
      <c r="D53" s="3" t="s">
        <v>50</v>
      </c>
      <c r="E53" s="70"/>
    </row>
    <row r="54" spans="2:6" x14ac:dyDescent="0.25">
      <c r="B54" s="6" t="s">
        <v>9</v>
      </c>
      <c r="C54" s="7" t="s">
        <v>51</v>
      </c>
      <c r="D54" s="3" t="s">
        <v>50</v>
      </c>
      <c r="E54" s="70"/>
    </row>
    <row r="55" spans="2:6" x14ac:dyDescent="0.25">
      <c r="B55" s="6" t="s">
        <v>29</v>
      </c>
      <c r="C55" s="37" t="s">
        <v>123</v>
      </c>
      <c r="D55" s="3" t="s">
        <v>50</v>
      </c>
      <c r="E55" s="70"/>
    </row>
    <row r="56" spans="2:6" x14ac:dyDescent="0.25">
      <c r="B56" s="6" t="s">
        <v>31</v>
      </c>
      <c r="C56" s="37" t="s">
        <v>124</v>
      </c>
      <c r="D56" s="3"/>
      <c r="E56" s="70"/>
    </row>
    <row r="57" spans="2:6" x14ac:dyDescent="0.25">
      <c r="B57" s="6" t="s">
        <v>44</v>
      </c>
      <c r="C57" s="7" t="s">
        <v>32</v>
      </c>
      <c r="D57" s="3" t="s">
        <v>50</v>
      </c>
      <c r="E57" s="70"/>
    </row>
    <row r="58" spans="2:6" x14ac:dyDescent="0.25">
      <c r="B58" s="136" t="s">
        <v>52</v>
      </c>
      <c r="C58" s="136"/>
      <c r="D58" s="136"/>
      <c r="E58" s="68">
        <f>SUM(E51:E57)</f>
        <v>0</v>
      </c>
    </row>
    <row r="59" spans="2:6" x14ac:dyDescent="0.25">
      <c r="B59" s="149"/>
      <c r="C59" s="149"/>
      <c r="D59" s="149"/>
      <c r="E59" s="150"/>
    </row>
    <row r="60" spans="2:6" x14ac:dyDescent="0.25">
      <c r="B60" s="143" t="s">
        <v>53</v>
      </c>
      <c r="C60" s="143"/>
      <c r="D60" s="143"/>
      <c r="E60" s="143"/>
    </row>
    <row r="61" spans="2:6" x14ac:dyDescent="0.25">
      <c r="B61" s="136" t="s">
        <v>54</v>
      </c>
      <c r="C61" s="136"/>
      <c r="D61" s="136"/>
      <c r="E61" s="6" t="s">
        <v>24</v>
      </c>
    </row>
    <row r="62" spans="2:6" x14ac:dyDescent="0.25">
      <c r="B62" s="6" t="s">
        <v>55</v>
      </c>
      <c r="C62" s="135" t="s">
        <v>56</v>
      </c>
      <c r="D62" s="135"/>
      <c r="E62" s="67">
        <f>E37</f>
        <v>0</v>
      </c>
    </row>
    <row r="63" spans="2:6" x14ac:dyDescent="0.25">
      <c r="B63" s="6" t="s">
        <v>57</v>
      </c>
      <c r="C63" s="135" t="s">
        <v>58</v>
      </c>
      <c r="D63" s="135"/>
      <c r="E63" s="67">
        <f>E48</f>
        <v>0</v>
      </c>
    </row>
    <row r="64" spans="2:6" x14ac:dyDescent="0.25">
      <c r="B64" s="6" t="s">
        <v>59</v>
      </c>
      <c r="C64" s="135" t="s">
        <v>60</v>
      </c>
      <c r="D64" s="135"/>
      <c r="E64" s="67">
        <f>E58</f>
        <v>0</v>
      </c>
    </row>
    <row r="65" spans="2:5" x14ac:dyDescent="0.25">
      <c r="B65" s="136" t="s">
        <v>61</v>
      </c>
      <c r="C65" s="136"/>
      <c r="D65" s="136"/>
      <c r="E65" s="68">
        <f>SUM(E62:E64)</f>
        <v>0</v>
      </c>
    </row>
    <row r="66" spans="2:5" x14ac:dyDescent="0.25">
      <c r="B66" s="138"/>
      <c r="C66" s="139"/>
      <c r="D66" s="139"/>
      <c r="E66" s="139"/>
    </row>
    <row r="67" spans="2:5" x14ac:dyDescent="0.25">
      <c r="B67" s="140" t="s">
        <v>62</v>
      </c>
      <c r="C67" s="140"/>
      <c r="D67" s="140"/>
      <c r="E67" s="140"/>
    </row>
    <row r="68" spans="2:5" x14ac:dyDescent="0.25">
      <c r="B68" s="6">
        <v>3</v>
      </c>
      <c r="C68" s="6" t="s">
        <v>63</v>
      </c>
      <c r="D68" s="6" t="s">
        <v>23</v>
      </c>
      <c r="E68" s="6" t="s">
        <v>24</v>
      </c>
    </row>
    <row r="69" spans="2:5" x14ac:dyDescent="0.25">
      <c r="B69" s="6" t="s">
        <v>3</v>
      </c>
      <c r="C69" s="4" t="s">
        <v>64</v>
      </c>
      <c r="D69" s="12"/>
      <c r="E69" s="67">
        <f>TRUNC(D69*$E$31,2)</f>
        <v>0</v>
      </c>
    </row>
    <row r="70" spans="2:5" x14ac:dyDescent="0.25">
      <c r="B70" s="6" t="s">
        <v>5</v>
      </c>
      <c r="C70" s="4" t="s">
        <v>65</v>
      </c>
      <c r="D70" s="12"/>
      <c r="E70" s="67">
        <f>TRUNC(D70*$E$31,2)</f>
        <v>0</v>
      </c>
    </row>
    <row r="71" spans="2:5" x14ac:dyDescent="0.25">
      <c r="B71" s="6" t="s">
        <v>7</v>
      </c>
      <c r="C71" s="4" t="s">
        <v>66</v>
      </c>
      <c r="D71" s="12"/>
      <c r="E71" s="67">
        <f t="shared" ref="E71:E72" si="0">TRUNC(D71*$E$31,2)</f>
        <v>0</v>
      </c>
    </row>
    <row r="72" spans="2:5" x14ac:dyDescent="0.25">
      <c r="B72" s="6" t="s">
        <v>9</v>
      </c>
      <c r="C72" s="4" t="s">
        <v>67</v>
      </c>
      <c r="D72" s="13"/>
      <c r="E72" s="67">
        <f t="shared" si="0"/>
        <v>0</v>
      </c>
    </row>
    <row r="73" spans="2:5" ht="25.5" customHeight="1" x14ac:dyDescent="0.25">
      <c r="B73" s="6" t="s">
        <v>29</v>
      </c>
      <c r="C73" s="62" t="s">
        <v>68</v>
      </c>
      <c r="D73" s="12"/>
      <c r="E73" s="67">
        <f>TRUNC(D73*$E$31,2)</f>
        <v>0</v>
      </c>
    </row>
    <row r="74" spans="2:5" x14ac:dyDescent="0.25">
      <c r="B74" s="136" t="s">
        <v>69</v>
      </c>
      <c r="C74" s="136"/>
      <c r="D74" s="14">
        <f>SUM(D69:D73)</f>
        <v>0</v>
      </c>
      <c r="E74" s="68">
        <f>SUM(E69:E73)</f>
        <v>0</v>
      </c>
    </row>
    <row r="75" spans="2:5" x14ac:dyDescent="0.25">
      <c r="B75" s="147"/>
      <c r="C75" s="148"/>
      <c r="D75" s="148"/>
      <c r="E75" s="148"/>
    </row>
    <row r="76" spans="2:5" x14ac:dyDescent="0.25">
      <c r="B76" s="140" t="s">
        <v>70</v>
      </c>
      <c r="C76" s="140"/>
      <c r="D76" s="140"/>
      <c r="E76" s="140"/>
    </row>
    <row r="77" spans="2:5" x14ac:dyDescent="0.25">
      <c r="B77" s="136" t="s">
        <v>71</v>
      </c>
      <c r="C77" s="136"/>
      <c r="D77" s="6" t="s">
        <v>23</v>
      </c>
      <c r="E77" s="6" t="s">
        <v>24</v>
      </c>
    </row>
    <row r="78" spans="2:5" x14ac:dyDescent="0.25">
      <c r="B78" s="6" t="s">
        <v>3</v>
      </c>
      <c r="C78" s="4" t="s">
        <v>72</v>
      </c>
      <c r="D78" s="12"/>
      <c r="E78" s="67">
        <f>TRUNC(($E$31)*D78,2)</f>
        <v>0</v>
      </c>
    </row>
    <row r="79" spans="2:5" x14ac:dyDescent="0.25">
      <c r="B79" s="6" t="s">
        <v>5</v>
      </c>
      <c r="C79" s="4" t="s">
        <v>73</v>
      </c>
      <c r="D79" s="12"/>
      <c r="E79" s="67">
        <f t="shared" ref="E79:E83" si="1">TRUNC(($E$31)*D79,2)</f>
        <v>0</v>
      </c>
    </row>
    <row r="80" spans="2:5" x14ac:dyDescent="0.25">
      <c r="B80" s="6" t="s">
        <v>7</v>
      </c>
      <c r="C80" s="4" t="s">
        <v>74</v>
      </c>
      <c r="D80" s="12"/>
      <c r="E80" s="67">
        <f t="shared" si="1"/>
        <v>0</v>
      </c>
    </row>
    <row r="81" spans="2:5" x14ac:dyDescent="0.25">
      <c r="B81" s="6" t="s">
        <v>9</v>
      </c>
      <c r="C81" s="4" t="s">
        <v>75</v>
      </c>
      <c r="D81" s="12"/>
      <c r="E81" s="67">
        <f t="shared" si="1"/>
        <v>0</v>
      </c>
    </row>
    <row r="82" spans="2:5" x14ac:dyDescent="0.25">
      <c r="B82" s="6" t="s">
        <v>29</v>
      </c>
      <c r="C82" s="4" t="s">
        <v>76</v>
      </c>
      <c r="D82" s="12"/>
      <c r="E82" s="67">
        <f t="shared" si="1"/>
        <v>0</v>
      </c>
    </row>
    <row r="83" spans="2:5" x14ac:dyDescent="0.25">
      <c r="B83" s="6" t="s">
        <v>31</v>
      </c>
      <c r="C83" s="4" t="s">
        <v>77</v>
      </c>
      <c r="D83" s="12"/>
      <c r="E83" s="67">
        <f t="shared" si="1"/>
        <v>0</v>
      </c>
    </row>
    <row r="84" spans="2:5" x14ac:dyDescent="0.25">
      <c r="B84" s="136" t="s">
        <v>78</v>
      </c>
      <c r="C84" s="136"/>
      <c r="D84" s="14">
        <f>SUM(D78:D83)</f>
        <v>0</v>
      </c>
      <c r="E84" s="68">
        <f>SUM(E78:E83)</f>
        <v>0</v>
      </c>
    </row>
    <row r="85" spans="2:5" x14ac:dyDescent="0.25">
      <c r="B85" s="145"/>
      <c r="C85" s="146"/>
      <c r="D85" s="146"/>
      <c r="E85" s="146"/>
    </row>
    <row r="86" spans="2:5" x14ac:dyDescent="0.25">
      <c r="B86" s="136" t="s">
        <v>79</v>
      </c>
      <c r="C86" s="136"/>
      <c r="D86" s="6" t="s">
        <v>23</v>
      </c>
      <c r="E86" s="6" t="s">
        <v>24</v>
      </c>
    </row>
    <row r="87" spans="2:5" x14ac:dyDescent="0.25">
      <c r="B87" s="6" t="s">
        <v>3</v>
      </c>
      <c r="C87" s="62" t="s">
        <v>80</v>
      </c>
      <c r="D87" s="12">
        <v>0</v>
      </c>
      <c r="E87" s="67">
        <v>0</v>
      </c>
    </row>
    <row r="88" spans="2:5" x14ac:dyDescent="0.25">
      <c r="B88" s="136" t="s">
        <v>81</v>
      </c>
      <c r="C88" s="136"/>
      <c r="D88" s="14">
        <v>0</v>
      </c>
      <c r="E88" s="68">
        <v>0</v>
      </c>
    </row>
    <row r="89" spans="2:5" x14ac:dyDescent="0.25">
      <c r="B89" s="141"/>
      <c r="C89" s="142"/>
      <c r="D89" s="142"/>
      <c r="E89" s="142"/>
    </row>
    <row r="90" spans="2:5" x14ac:dyDescent="0.25">
      <c r="B90" s="143" t="s">
        <v>82</v>
      </c>
      <c r="C90" s="143"/>
      <c r="D90" s="143"/>
      <c r="E90" s="143"/>
    </row>
    <row r="91" spans="2:5" x14ac:dyDescent="0.25">
      <c r="B91" s="136" t="s">
        <v>83</v>
      </c>
      <c r="C91" s="136"/>
      <c r="D91" s="136"/>
      <c r="E91" s="6" t="s">
        <v>24</v>
      </c>
    </row>
    <row r="92" spans="2:5" x14ac:dyDescent="0.25">
      <c r="B92" s="6" t="s">
        <v>84</v>
      </c>
      <c r="C92" s="135" t="s">
        <v>85</v>
      </c>
      <c r="D92" s="135"/>
      <c r="E92" s="67">
        <f>E84</f>
        <v>0</v>
      </c>
    </row>
    <row r="93" spans="2:5" x14ac:dyDescent="0.25">
      <c r="B93" s="6" t="s">
        <v>86</v>
      </c>
      <c r="C93" s="135" t="s">
        <v>87</v>
      </c>
      <c r="D93" s="135"/>
      <c r="E93" s="67">
        <f>E88</f>
        <v>0</v>
      </c>
    </row>
    <row r="94" spans="2:5" x14ac:dyDescent="0.25">
      <c r="B94" s="136" t="s">
        <v>88</v>
      </c>
      <c r="C94" s="136"/>
      <c r="D94" s="136"/>
      <c r="E94" s="68">
        <f>SUM(E92:E93)</f>
        <v>0</v>
      </c>
    </row>
    <row r="95" spans="2:5" x14ac:dyDescent="0.25">
      <c r="B95" s="138"/>
      <c r="C95" s="139"/>
      <c r="D95" s="139"/>
      <c r="E95" s="139"/>
    </row>
    <row r="96" spans="2:5" x14ac:dyDescent="0.25">
      <c r="B96" s="140" t="s">
        <v>89</v>
      </c>
      <c r="C96" s="140"/>
      <c r="D96" s="140"/>
      <c r="E96" s="140"/>
    </row>
    <row r="97" spans="2:5" x14ac:dyDescent="0.25">
      <c r="B97" s="6">
        <v>5</v>
      </c>
      <c r="C97" s="6" t="s">
        <v>90</v>
      </c>
      <c r="D97" s="6"/>
      <c r="E97" s="6" t="s">
        <v>24</v>
      </c>
    </row>
    <row r="98" spans="2:5" x14ac:dyDescent="0.25">
      <c r="B98" s="6" t="s">
        <v>3</v>
      </c>
      <c r="C98" s="7" t="s">
        <v>91</v>
      </c>
      <c r="D98" s="12"/>
      <c r="E98" s="67"/>
    </row>
    <row r="99" spans="2:5" x14ac:dyDescent="0.25">
      <c r="B99" s="6" t="s">
        <v>5</v>
      </c>
      <c r="C99" s="60" t="s">
        <v>175</v>
      </c>
      <c r="D99" s="12"/>
      <c r="E99" s="67"/>
    </row>
    <row r="100" spans="2:5" x14ac:dyDescent="0.25">
      <c r="B100" s="15" t="s">
        <v>7</v>
      </c>
      <c r="C100" s="60" t="s">
        <v>176</v>
      </c>
      <c r="D100" s="3"/>
      <c r="E100" s="67"/>
    </row>
    <row r="101" spans="2:5" x14ac:dyDescent="0.25">
      <c r="B101" s="15" t="s">
        <v>9</v>
      </c>
      <c r="C101" s="60" t="s">
        <v>32</v>
      </c>
      <c r="D101" s="3"/>
      <c r="E101" s="67"/>
    </row>
    <row r="102" spans="2:5" x14ac:dyDescent="0.25">
      <c r="B102" s="136" t="s">
        <v>92</v>
      </c>
      <c r="C102" s="136"/>
      <c r="D102" s="14"/>
      <c r="E102" s="68">
        <f>SUM(E98:E101)</f>
        <v>0</v>
      </c>
    </row>
    <row r="103" spans="2:5" x14ac:dyDescent="0.25">
      <c r="B103" s="138"/>
      <c r="C103" s="139"/>
      <c r="D103" s="139"/>
      <c r="E103" s="139"/>
    </row>
    <row r="104" spans="2:5" x14ac:dyDescent="0.25">
      <c r="B104" s="140" t="s">
        <v>93</v>
      </c>
      <c r="C104" s="140"/>
      <c r="D104" s="140"/>
      <c r="E104" s="140"/>
    </row>
    <row r="105" spans="2:5" x14ac:dyDescent="0.25">
      <c r="B105" s="6">
        <v>6</v>
      </c>
      <c r="C105" s="6" t="s">
        <v>94</v>
      </c>
      <c r="D105" s="6" t="s">
        <v>23</v>
      </c>
      <c r="E105" s="6" t="s">
        <v>24</v>
      </c>
    </row>
    <row r="106" spans="2:5" x14ac:dyDescent="0.25">
      <c r="B106" s="6" t="s">
        <v>3</v>
      </c>
      <c r="C106" s="4" t="s">
        <v>95</v>
      </c>
      <c r="D106" s="17"/>
      <c r="E106" s="67">
        <f>TRUNC(((E130)*D106),2)</f>
        <v>0</v>
      </c>
    </row>
    <row r="107" spans="2:5" x14ac:dyDescent="0.25">
      <c r="B107" s="6" t="s">
        <v>5</v>
      </c>
      <c r="C107" s="4" t="s">
        <v>96</v>
      </c>
      <c r="D107" s="17"/>
      <c r="E107" s="67">
        <f>TRUNC(((E130+E106)*D107),2)</f>
        <v>0</v>
      </c>
    </row>
    <row r="108" spans="2:5" x14ac:dyDescent="0.25">
      <c r="B108" s="6" t="s">
        <v>7</v>
      </c>
      <c r="C108" s="63" t="s">
        <v>97</v>
      </c>
      <c r="D108" s="8"/>
      <c r="E108" s="18"/>
    </row>
    <row r="109" spans="2:5" x14ac:dyDescent="0.25">
      <c r="B109" s="6" t="s">
        <v>98</v>
      </c>
      <c r="C109" s="4" t="s">
        <v>99</v>
      </c>
      <c r="D109" s="19"/>
      <c r="E109" s="67">
        <f>TRUNC(D109*((E130+E106+E107)/(1-D114)),2)</f>
        <v>0</v>
      </c>
    </row>
    <row r="110" spans="2:5" x14ac:dyDescent="0.25">
      <c r="B110" s="6" t="s">
        <v>100</v>
      </c>
      <c r="C110" s="4" t="s">
        <v>101</v>
      </c>
      <c r="D110" s="19"/>
      <c r="E110" s="67">
        <f>TRUNC(D110*(E130+E106+E107)/(1-D114),2)</f>
        <v>0</v>
      </c>
    </row>
    <row r="111" spans="2:5" x14ac:dyDescent="0.25">
      <c r="B111" s="6" t="s">
        <v>102</v>
      </c>
      <c r="C111" s="4" t="s">
        <v>103</v>
      </c>
      <c r="D111" s="19"/>
      <c r="E111" s="67">
        <f>TRUNC(D111*(E130+E106+E107)/(1-D114),2)</f>
        <v>0</v>
      </c>
    </row>
    <row r="112" spans="2:5" x14ac:dyDescent="0.25">
      <c r="B112" s="136" t="s">
        <v>104</v>
      </c>
      <c r="C112" s="136"/>
      <c r="D112" s="19">
        <f>SUM(D106:D111)</f>
        <v>0</v>
      </c>
      <c r="E112" s="68">
        <f>SUM(E106:E111)</f>
        <v>0</v>
      </c>
    </row>
    <row r="113" spans="2:5" x14ac:dyDescent="0.25">
      <c r="B113" s="2"/>
      <c r="C113" s="137"/>
      <c r="D113" s="137"/>
      <c r="E113" s="137"/>
    </row>
    <row r="114" spans="2:5" x14ac:dyDescent="0.25">
      <c r="B114" s="20" t="s">
        <v>105</v>
      </c>
      <c r="C114" s="64" t="s">
        <v>106</v>
      </c>
      <c r="D114" s="21">
        <f>D109+D110+D111</f>
        <v>0</v>
      </c>
      <c r="E114" s="22"/>
    </row>
    <row r="115" spans="2:5" x14ac:dyDescent="0.25">
      <c r="B115" s="23"/>
      <c r="C115" s="27">
        <v>100</v>
      </c>
      <c r="D115" s="24"/>
      <c r="E115" s="25"/>
    </row>
    <row r="116" spans="2:5" x14ac:dyDescent="0.25">
      <c r="B116" s="26"/>
      <c r="C116" s="27"/>
      <c r="D116" s="24"/>
      <c r="E116" s="25"/>
    </row>
    <row r="117" spans="2:5" x14ac:dyDescent="0.25">
      <c r="B117" s="23" t="s">
        <v>107</v>
      </c>
      <c r="C117" s="27" t="s">
        <v>108</v>
      </c>
      <c r="D117" s="24"/>
      <c r="E117" s="25">
        <f>E31+E65+E74+E94+E102+E106+E107</f>
        <v>0</v>
      </c>
    </row>
    <row r="118" spans="2:5" x14ac:dyDescent="0.25">
      <c r="B118" s="23"/>
      <c r="C118" s="27"/>
      <c r="D118" s="24"/>
      <c r="E118" s="25"/>
    </row>
    <row r="119" spans="2:5" x14ac:dyDescent="0.25">
      <c r="B119" s="23" t="s">
        <v>109</v>
      </c>
      <c r="C119" s="27" t="s">
        <v>110</v>
      </c>
      <c r="D119" s="24"/>
      <c r="E119" s="25">
        <f>TRUNC(E117/(1-D114),2)</f>
        <v>0</v>
      </c>
    </row>
    <row r="120" spans="2:5" x14ac:dyDescent="0.25">
      <c r="B120" s="23"/>
      <c r="C120" s="27"/>
      <c r="D120" s="24"/>
      <c r="E120" s="25"/>
    </row>
    <row r="121" spans="2:5" x14ac:dyDescent="0.25">
      <c r="B121" s="28"/>
      <c r="C121" s="65" t="s">
        <v>111</v>
      </c>
      <c r="D121" s="29"/>
      <c r="E121" s="30">
        <f>E119-E117</f>
        <v>0</v>
      </c>
    </row>
    <row r="122" spans="2:5" x14ac:dyDescent="0.25">
      <c r="B122" s="2"/>
      <c r="C122" s="2"/>
      <c r="D122" s="2"/>
      <c r="E122" s="10"/>
    </row>
    <row r="123" spans="2:5" x14ac:dyDescent="0.25">
      <c r="B123" s="143" t="s">
        <v>112</v>
      </c>
      <c r="C123" s="143"/>
      <c r="D123" s="143"/>
      <c r="E123" s="143"/>
    </row>
    <row r="124" spans="2:5" x14ac:dyDescent="0.25">
      <c r="B124" s="136" t="s">
        <v>113</v>
      </c>
      <c r="C124" s="136"/>
      <c r="D124" s="136"/>
      <c r="E124" s="6" t="s">
        <v>24</v>
      </c>
    </row>
    <row r="125" spans="2:5" x14ac:dyDescent="0.25">
      <c r="B125" s="3" t="s">
        <v>3</v>
      </c>
      <c r="C125" s="135" t="s">
        <v>21</v>
      </c>
      <c r="D125" s="135"/>
      <c r="E125" s="67">
        <f>E31</f>
        <v>0</v>
      </c>
    </row>
    <row r="126" spans="2:5" x14ac:dyDescent="0.25">
      <c r="B126" s="3" t="s">
        <v>5</v>
      </c>
      <c r="C126" s="135" t="s">
        <v>34</v>
      </c>
      <c r="D126" s="135"/>
      <c r="E126" s="67">
        <f>E65</f>
        <v>0</v>
      </c>
    </row>
    <row r="127" spans="2:5" x14ac:dyDescent="0.25">
      <c r="B127" s="3" t="s">
        <v>7</v>
      </c>
      <c r="C127" s="135" t="s">
        <v>62</v>
      </c>
      <c r="D127" s="135"/>
      <c r="E127" s="67">
        <f>E74</f>
        <v>0</v>
      </c>
    </row>
    <row r="128" spans="2:5" x14ac:dyDescent="0.25">
      <c r="B128" s="3" t="s">
        <v>9</v>
      </c>
      <c r="C128" s="135" t="s">
        <v>70</v>
      </c>
      <c r="D128" s="135"/>
      <c r="E128" s="67">
        <f>E94</f>
        <v>0</v>
      </c>
    </row>
    <row r="129" spans="2:5" x14ac:dyDescent="0.25">
      <c r="B129" s="3" t="s">
        <v>29</v>
      </c>
      <c r="C129" s="135" t="s">
        <v>89</v>
      </c>
      <c r="D129" s="135"/>
      <c r="E129" s="67">
        <f>E102</f>
        <v>0</v>
      </c>
    </row>
    <row r="130" spans="2:5" x14ac:dyDescent="0.25">
      <c r="B130" s="6"/>
      <c r="C130" s="136" t="s">
        <v>114</v>
      </c>
      <c r="D130" s="136"/>
      <c r="E130" s="68">
        <f>SUM(E125:E129)</f>
        <v>0</v>
      </c>
    </row>
    <row r="131" spans="2:5" x14ac:dyDescent="0.25">
      <c r="B131" s="3" t="s">
        <v>31</v>
      </c>
      <c r="C131" s="135" t="s">
        <v>93</v>
      </c>
      <c r="D131" s="135"/>
      <c r="E131" s="67">
        <f>E112</f>
        <v>0</v>
      </c>
    </row>
    <row r="132" spans="2:5" ht="18.75" x14ac:dyDescent="0.25">
      <c r="B132" s="144" t="s">
        <v>115</v>
      </c>
      <c r="C132" s="144"/>
      <c r="D132" s="144"/>
      <c r="E132" s="72">
        <f>TRUNC(E130+E131,2)</f>
        <v>0</v>
      </c>
    </row>
    <row r="133" spans="2:5" x14ac:dyDescent="0.25">
      <c r="B133" s="31"/>
      <c r="C133" s="31"/>
      <c r="D133" s="31"/>
      <c r="E133" s="32"/>
    </row>
    <row r="134" spans="2:5" x14ac:dyDescent="0.25">
      <c r="B134" s="31"/>
      <c r="C134" s="31"/>
      <c r="D134" s="31"/>
      <c r="E134" s="31"/>
    </row>
    <row r="135" spans="2:5" x14ac:dyDescent="0.25">
      <c r="B135" s="33"/>
      <c r="C135" s="34"/>
      <c r="D135" s="31"/>
      <c r="E135" s="31"/>
    </row>
    <row r="136" spans="2:5" x14ac:dyDescent="0.25">
      <c r="B136" s="35"/>
      <c r="C136" s="35"/>
    </row>
    <row r="137" spans="2:5" x14ac:dyDescent="0.25">
      <c r="B137" s="36"/>
      <c r="C137" s="31"/>
    </row>
    <row r="138" spans="2:5" x14ac:dyDescent="0.25">
      <c r="B138" s="36"/>
      <c r="C138" s="31"/>
    </row>
  </sheetData>
  <mergeCells count="71">
    <mergeCell ref="B1:E1"/>
    <mergeCell ref="B2:E2"/>
    <mergeCell ref="B3:E3"/>
    <mergeCell ref="B4:E4"/>
    <mergeCell ref="D18:E18"/>
    <mergeCell ref="B5:E5"/>
    <mergeCell ref="B6:E6"/>
    <mergeCell ref="D7:E7"/>
    <mergeCell ref="D8:E8"/>
    <mergeCell ref="D9:E9"/>
    <mergeCell ref="D10:E10"/>
    <mergeCell ref="B12:E12"/>
    <mergeCell ref="D13:E13"/>
    <mergeCell ref="D14:E14"/>
    <mergeCell ref="B16:E16"/>
    <mergeCell ref="D17:E17"/>
    <mergeCell ref="B48:C48"/>
    <mergeCell ref="D19:E19"/>
    <mergeCell ref="D20:E20"/>
    <mergeCell ref="D21:E21"/>
    <mergeCell ref="B22:E22"/>
    <mergeCell ref="B23:E23"/>
    <mergeCell ref="B31:D31"/>
    <mergeCell ref="B33:E33"/>
    <mergeCell ref="B34:C34"/>
    <mergeCell ref="B37:C37"/>
    <mergeCell ref="B38:E38"/>
    <mergeCell ref="B39:C39"/>
    <mergeCell ref="B67:E67"/>
    <mergeCell ref="B49:E49"/>
    <mergeCell ref="B50:C50"/>
    <mergeCell ref="B58:D58"/>
    <mergeCell ref="B59:E59"/>
    <mergeCell ref="B60:E60"/>
    <mergeCell ref="B61:D61"/>
    <mergeCell ref="C62:D62"/>
    <mergeCell ref="C63:D63"/>
    <mergeCell ref="C64:D64"/>
    <mergeCell ref="B65:D65"/>
    <mergeCell ref="B66:E66"/>
    <mergeCell ref="C92:D92"/>
    <mergeCell ref="B74:C74"/>
    <mergeCell ref="B75:E75"/>
    <mergeCell ref="B76:E76"/>
    <mergeCell ref="B77:C77"/>
    <mergeCell ref="B84:C84"/>
    <mergeCell ref="B85:E85"/>
    <mergeCell ref="B86:C86"/>
    <mergeCell ref="B88:C88"/>
    <mergeCell ref="B89:E89"/>
    <mergeCell ref="B90:E90"/>
    <mergeCell ref="B91:D91"/>
    <mergeCell ref="C125:D125"/>
    <mergeCell ref="C93:D93"/>
    <mergeCell ref="B94:D94"/>
    <mergeCell ref="B95:E95"/>
    <mergeCell ref="B96:E96"/>
    <mergeCell ref="B102:C102"/>
    <mergeCell ref="B103:E103"/>
    <mergeCell ref="B104:E104"/>
    <mergeCell ref="B112:C112"/>
    <mergeCell ref="C113:E113"/>
    <mergeCell ref="B123:E123"/>
    <mergeCell ref="B124:D124"/>
    <mergeCell ref="B132:D132"/>
    <mergeCell ref="C126:D126"/>
    <mergeCell ref="C127:D127"/>
    <mergeCell ref="C128:D128"/>
    <mergeCell ref="C129:D129"/>
    <mergeCell ref="C130:D130"/>
    <mergeCell ref="C131:D131"/>
  </mergeCells>
  <pageMargins left="0.511811024" right="0.511811024" top="0.78740157499999996" bottom="0.78740157499999996" header="0.31496062000000002" footer="0.31496062000000002"/>
  <pageSetup paperSize="9" scale="74"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3F926-DBD1-4CB1-B724-9639FE2600A2}">
  <sheetPr>
    <pageSetUpPr fitToPage="1"/>
  </sheetPr>
  <dimension ref="B1:F138"/>
  <sheetViews>
    <sheetView topLeftCell="A114" workbookViewId="0">
      <selection activeCell="E117" sqref="E117:E119"/>
    </sheetView>
  </sheetViews>
  <sheetFormatPr defaultRowHeight="15" x14ac:dyDescent="0.25"/>
  <cols>
    <col min="2" max="2" width="17.85546875" customWidth="1"/>
    <col min="3" max="3" width="57.85546875" customWidth="1"/>
    <col min="4" max="4" width="9.42578125" bestFit="1" customWidth="1"/>
    <col min="5" max="5" width="31.42578125" customWidth="1"/>
    <col min="6" max="6" width="10.140625" bestFit="1" customWidth="1"/>
  </cols>
  <sheetData>
    <row r="1" spans="2:5" x14ac:dyDescent="0.25">
      <c r="B1" s="132" t="s">
        <v>0</v>
      </c>
      <c r="C1" s="132"/>
      <c r="D1" s="132"/>
      <c r="E1" s="132"/>
    </row>
    <row r="2" spans="2:5" x14ac:dyDescent="0.25">
      <c r="B2" s="134"/>
      <c r="C2" s="134"/>
      <c r="D2" s="134"/>
      <c r="E2" s="134"/>
    </row>
    <row r="3" spans="2:5" x14ac:dyDescent="0.25">
      <c r="B3" s="134" t="s">
        <v>1</v>
      </c>
      <c r="C3" s="134"/>
      <c r="D3" s="134"/>
      <c r="E3" s="134"/>
    </row>
    <row r="4" spans="2:5" x14ac:dyDescent="0.25">
      <c r="B4" s="133" t="s">
        <v>116</v>
      </c>
      <c r="C4" s="133"/>
      <c r="D4" s="133"/>
      <c r="E4" s="133"/>
    </row>
    <row r="5" spans="2:5" x14ac:dyDescent="0.25">
      <c r="B5" s="159"/>
      <c r="C5" s="159"/>
      <c r="D5" s="159"/>
      <c r="E5" s="159"/>
    </row>
    <row r="6" spans="2:5" x14ac:dyDescent="0.25">
      <c r="B6" s="143" t="s">
        <v>2</v>
      </c>
      <c r="C6" s="143"/>
      <c r="D6" s="143"/>
      <c r="E6" s="143"/>
    </row>
    <row r="7" spans="2:5" x14ac:dyDescent="0.25">
      <c r="B7" s="3" t="s">
        <v>3</v>
      </c>
      <c r="C7" s="4" t="s">
        <v>4</v>
      </c>
      <c r="D7" s="154"/>
      <c r="E7" s="155"/>
    </row>
    <row r="8" spans="2:5" x14ac:dyDescent="0.25">
      <c r="B8" s="3" t="s">
        <v>5</v>
      </c>
      <c r="C8" s="4" t="s">
        <v>6</v>
      </c>
      <c r="D8" s="155"/>
      <c r="E8" s="155"/>
    </row>
    <row r="9" spans="2:5" x14ac:dyDescent="0.25">
      <c r="B9" s="3" t="s">
        <v>7</v>
      </c>
      <c r="C9" s="4" t="s">
        <v>8</v>
      </c>
      <c r="D9" s="158"/>
      <c r="E9" s="155"/>
    </row>
    <row r="10" spans="2:5" x14ac:dyDescent="0.25">
      <c r="B10" s="3" t="s">
        <v>9</v>
      </c>
      <c r="C10" s="4" t="s">
        <v>10</v>
      </c>
      <c r="D10" s="155"/>
      <c r="E10" s="155"/>
    </row>
    <row r="11" spans="2:5" x14ac:dyDescent="0.25">
      <c r="B11" s="2"/>
      <c r="C11" s="5"/>
      <c r="D11" s="2"/>
      <c r="E11" s="2"/>
    </row>
    <row r="12" spans="2:5" x14ac:dyDescent="0.25">
      <c r="B12" s="143" t="s">
        <v>11</v>
      </c>
      <c r="C12" s="143"/>
      <c r="D12" s="143"/>
      <c r="E12" s="143"/>
    </row>
    <row r="13" spans="2:5" x14ac:dyDescent="0.25">
      <c r="B13" s="61" t="s">
        <v>12</v>
      </c>
      <c r="C13" s="3" t="s">
        <v>13</v>
      </c>
      <c r="D13" s="155" t="s">
        <v>177</v>
      </c>
      <c r="E13" s="155"/>
    </row>
    <row r="14" spans="2:5" ht="38.25" x14ac:dyDescent="0.25">
      <c r="B14" s="66" t="s">
        <v>117</v>
      </c>
      <c r="C14" s="3" t="s">
        <v>14</v>
      </c>
      <c r="D14" s="155"/>
      <c r="E14" s="155"/>
    </row>
    <row r="15" spans="2:5" x14ac:dyDescent="0.25">
      <c r="B15" s="2"/>
      <c r="C15" s="5"/>
      <c r="D15" s="2"/>
      <c r="E15" s="2"/>
    </row>
    <row r="16" spans="2:5" x14ac:dyDescent="0.25">
      <c r="B16" s="143" t="s">
        <v>15</v>
      </c>
      <c r="C16" s="143"/>
      <c r="D16" s="143"/>
      <c r="E16" s="143"/>
    </row>
    <row r="17" spans="2:5" x14ac:dyDescent="0.25">
      <c r="B17" s="3">
        <v>1</v>
      </c>
      <c r="C17" s="4" t="s">
        <v>16</v>
      </c>
      <c r="D17" s="155"/>
      <c r="E17" s="155"/>
    </row>
    <row r="18" spans="2:5" x14ac:dyDescent="0.25">
      <c r="B18" s="3">
        <v>2</v>
      </c>
      <c r="C18" s="4" t="s">
        <v>17</v>
      </c>
      <c r="D18" s="155"/>
      <c r="E18" s="155"/>
    </row>
    <row r="19" spans="2:5" x14ac:dyDescent="0.25">
      <c r="B19" s="3">
        <v>3</v>
      </c>
      <c r="C19" s="4" t="s">
        <v>18</v>
      </c>
      <c r="D19" s="157"/>
      <c r="E19" s="155"/>
    </row>
    <row r="20" spans="2:5" x14ac:dyDescent="0.25">
      <c r="B20" s="3">
        <v>4</v>
      </c>
      <c r="C20" s="4" t="s">
        <v>19</v>
      </c>
      <c r="D20" s="155"/>
      <c r="E20" s="155"/>
    </row>
    <row r="21" spans="2:5" x14ac:dyDescent="0.25">
      <c r="B21" s="3">
        <v>5</v>
      </c>
      <c r="C21" s="4" t="s">
        <v>20</v>
      </c>
      <c r="D21" s="154"/>
      <c r="E21" s="155"/>
    </row>
    <row r="22" spans="2:5" x14ac:dyDescent="0.25">
      <c r="B22" s="156"/>
      <c r="C22" s="156"/>
      <c r="D22" s="156"/>
      <c r="E22" s="156"/>
    </row>
    <row r="23" spans="2:5" x14ac:dyDescent="0.25">
      <c r="B23" s="140" t="s">
        <v>21</v>
      </c>
      <c r="C23" s="140"/>
      <c r="D23" s="140"/>
      <c r="E23" s="140"/>
    </row>
    <row r="24" spans="2:5" x14ac:dyDescent="0.25">
      <c r="B24" s="6">
        <v>1</v>
      </c>
      <c r="C24" s="6" t="s">
        <v>22</v>
      </c>
      <c r="D24" s="6" t="s">
        <v>23</v>
      </c>
      <c r="E24" s="6" t="s">
        <v>24</v>
      </c>
    </row>
    <row r="25" spans="2:5" x14ac:dyDescent="0.25">
      <c r="B25" s="6" t="s">
        <v>3</v>
      </c>
      <c r="C25" s="4" t="s">
        <v>25</v>
      </c>
      <c r="D25" s="7"/>
      <c r="E25" s="67">
        <f>D19</f>
        <v>0</v>
      </c>
    </row>
    <row r="26" spans="2:5" x14ac:dyDescent="0.25">
      <c r="B26" s="6" t="s">
        <v>5</v>
      </c>
      <c r="C26" s="4" t="s">
        <v>26</v>
      </c>
      <c r="D26" s="8"/>
      <c r="E26" s="67">
        <f>ROUND(E25*D26,2)</f>
        <v>0</v>
      </c>
    </row>
    <row r="27" spans="2:5" x14ac:dyDescent="0.25">
      <c r="B27" s="6" t="s">
        <v>7</v>
      </c>
      <c r="C27" s="4" t="s">
        <v>27</v>
      </c>
      <c r="D27" s="8"/>
      <c r="E27" s="67">
        <v>0</v>
      </c>
    </row>
    <row r="28" spans="2:5" x14ac:dyDescent="0.25">
      <c r="B28" s="6" t="s">
        <v>9</v>
      </c>
      <c r="C28" s="4" t="s">
        <v>28</v>
      </c>
      <c r="D28" s="8"/>
      <c r="E28" s="67">
        <f>(E25+E26)/(220)*(20%)*(120)</f>
        <v>0</v>
      </c>
    </row>
    <row r="29" spans="2:5" x14ac:dyDescent="0.25">
      <c r="B29" s="6" t="s">
        <v>29</v>
      </c>
      <c r="C29" s="4" t="s">
        <v>30</v>
      </c>
      <c r="D29" s="9"/>
      <c r="E29" s="67">
        <v>0</v>
      </c>
    </row>
    <row r="30" spans="2:5" x14ac:dyDescent="0.25">
      <c r="B30" s="6" t="s">
        <v>31</v>
      </c>
      <c r="C30" s="4" t="s">
        <v>32</v>
      </c>
      <c r="D30" s="8"/>
      <c r="E30" s="67">
        <v>0</v>
      </c>
    </row>
    <row r="31" spans="2:5" x14ac:dyDescent="0.25">
      <c r="B31" s="136" t="s">
        <v>33</v>
      </c>
      <c r="C31" s="136"/>
      <c r="D31" s="136"/>
      <c r="E31" s="68">
        <f>SUM(E25:E30)</f>
        <v>0</v>
      </c>
    </row>
    <row r="32" spans="2:5" x14ac:dyDescent="0.25">
      <c r="B32" s="1"/>
      <c r="C32" s="1"/>
      <c r="D32" s="1"/>
      <c r="E32" s="10"/>
    </row>
    <row r="33" spans="2:5" x14ac:dyDescent="0.25">
      <c r="B33" s="140" t="s">
        <v>34</v>
      </c>
      <c r="C33" s="140"/>
      <c r="D33" s="140"/>
      <c r="E33" s="140"/>
    </row>
    <row r="34" spans="2:5" x14ac:dyDescent="0.25">
      <c r="B34" s="151" t="s">
        <v>35</v>
      </c>
      <c r="C34" s="151"/>
      <c r="D34" s="11" t="s">
        <v>23</v>
      </c>
      <c r="E34" s="11" t="s">
        <v>24</v>
      </c>
    </row>
    <row r="35" spans="2:5" x14ac:dyDescent="0.25">
      <c r="B35" s="6" t="s">
        <v>3</v>
      </c>
      <c r="C35" s="4" t="s">
        <v>119</v>
      </c>
      <c r="D35" s="12"/>
      <c r="E35" s="67">
        <f>TRUNC($E$31*D35,2)</f>
        <v>0</v>
      </c>
    </row>
    <row r="36" spans="2:5" x14ac:dyDescent="0.25">
      <c r="B36" s="6" t="s">
        <v>5</v>
      </c>
      <c r="C36" s="4" t="s">
        <v>120</v>
      </c>
      <c r="D36" s="13"/>
      <c r="E36" s="67">
        <f>TRUNC($E$31*D36,2)</f>
        <v>0</v>
      </c>
    </row>
    <row r="37" spans="2:5" x14ac:dyDescent="0.25">
      <c r="B37" s="136" t="s">
        <v>36</v>
      </c>
      <c r="C37" s="136"/>
      <c r="D37" s="14">
        <f>SUM(D35:D36)</f>
        <v>0</v>
      </c>
      <c r="E37" s="68">
        <f>SUM(E35:E36)</f>
        <v>0</v>
      </c>
    </row>
    <row r="38" spans="2:5" x14ac:dyDescent="0.25">
      <c r="B38" s="152"/>
      <c r="C38" s="153"/>
      <c r="D38" s="153"/>
      <c r="E38" s="153"/>
    </row>
    <row r="39" spans="2:5" x14ac:dyDescent="0.25">
      <c r="B39" s="151" t="s">
        <v>37</v>
      </c>
      <c r="C39" s="151"/>
      <c r="D39" s="11" t="s">
        <v>23</v>
      </c>
      <c r="E39" s="69" t="s">
        <v>24</v>
      </c>
    </row>
    <row r="40" spans="2:5" x14ac:dyDescent="0.25">
      <c r="B40" s="6" t="s">
        <v>3</v>
      </c>
      <c r="C40" s="4" t="s">
        <v>38</v>
      </c>
      <c r="D40" s="12"/>
      <c r="E40" s="67">
        <f>TRUNC(($E$31+$E$37)*$D$40,2)</f>
        <v>0</v>
      </c>
    </row>
    <row r="41" spans="2:5" x14ac:dyDescent="0.25">
      <c r="B41" s="6" t="s">
        <v>5</v>
      </c>
      <c r="C41" s="4" t="s">
        <v>39</v>
      </c>
      <c r="D41" s="12"/>
      <c r="E41" s="67">
        <f>TRUNC(($E$31+$E$37)*$D$41,2)</f>
        <v>0</v>
      </c>
    </row>
    <row r="42" spans="2:5" x14ac:dyDescent="0.25">
      <c r="B42" s="6" t="s">
        <v>7</v>
      </c>
      <c r="C42" s="4" t="s">
        <v>40</v>
      </c>
      <c r="D42" s="12"/>
      <c r="E42" s="67">
        <f>TRUNC(($E$31+$E$37)*$D$42,2)</f>
        <v>0</v>
      </c>
    </row>
    <row r="43" spans="2:5" x14ac:dyDescent="0.25">
      <c r="B43" s="6" t="s">
        <v>9</v>
      </c>
      <c r="C43" s="4" t="s">
        <v>41</v>
      </c>
      <c r="D43" s="12"/>
      <c r="E43" s="67">
        <f>TRUNC(($E$31+$E$37)*$D$43,2)</f>
        <v>0</v>
      </c>
    </row>
    <row r="44" spans="2:5" x14ac:dyDescent="0.25">
      <c r="B44" s="6" t="s">
        <v>29</v>
      </c>
      <c r="C44" s="4" t="s">
        <v>42</v>
      </c>
      <c r="D44" s="12"/>
      <c r="E44" s="67">
        <f>TRUNC(($E$31+$E$37)*$D$44,2)</f>
        <v>0</v>
      </c>
    </row>
    <row r="45" spans="2:5" x14ac:dyDescent="0.25">
      <c r="B45" s="6" t="s">
        <v>31</v>
      </c>
      <c r="C45" s="4" t="s">
        <v>43</v>
      </c>
      <c r="D45" s="12"/>
      <c r="E45" s="67">
        <f>TRUNC(($E$31+$E$37)*$D$45,2)</f>
        <v>0</v>
      </c>
    </row>
    <row r="46" spans="2:5" x14ac:dyDescent="0.25">
      <c r="B46" s="6" t="s">
        <v>44</v>
      </c>
      <c r="C46" s="4" t="s">
        <v>45</v>
      </c>
      <c r="D46" s="12"/>
      <c r="E46" s="67">
        <f>TRUNC(($E$31+$E$37)*$D$46,2)</f>
        <v>0</v>
      </c>
    </row>
    <row r="47" spans="2:5" x14ac:dyDescent="0.25">
      <c r="B47" s="6" t="s">
        <v>46</v>
      </c>
      <c r="C47" s="4" t="s">
        <v>47</v>
      </c>
      <c r="D47" s="12"/>
      <c r="E47" s="67">
        <f>TRUNC(($E$31+$E$37)*$D$47,2)</f>
        <v>0</v>
      </c>
    </row>
    <row r="48" spans="2:5" x14ac:dyDescent="0.25">
      <c r="B48" s="136" t="s">
        <v>48</v>
      </c>
      <c r="C48" s="136"/>
      <c r="D48" s="14">
        <f>SUM(D40:D47)</f>
        <v>0</v>
      </c>
      <c r="E48" s="68">
        <f>SUM(E40:E47)</f>
        <v>0</v>
      </c>
    </row>
    <row r="49" spans="2:6" x14ac:dyDescent="0.25">
      <c r="B49" s="149"/>
      <c r="C49" s="149"/>
      <c r="D49" s="149"/>
      <c r="E49" s="150"/>
    </row>
    <row r="50" spans="2:6" x14ac:dyDescent="0.25">
      <c r="B50" s="151" t="s">
        <v>49</v>
      </c>
      <c r="C50" s="151"/>
      <c r="D50" s="16"/>
      <c r="E50" s="11" t="s">
        <v>24</v>
      </c>
    </row>
    <row r="51" spans="2:6" x14ac:dyDescent="0.25">
      <c r="B51" s="6" t="s">
        <v>3</v>
      </c>
      <c r="C51" s="7" t="s">
        <v>121</v>
      </c>
      <c r="D51" s="3"/>
      <c r="E51" s="70"/>
    </row>
    <row r="52" spans="2:6" x14ac:dyDescent="0.25">
      <c r="B52" s="6" t="s">
        <v>5</v>
      </c>
      <c r="C52" s="7" t="s">
        <v>125</v>
      </c>
      <c r="D52" s="3"/>
      <c r="E52" s="70"/>
      <c r="F52" s="38"/>
    </row>
    <row r="53" spans="2:6" x14ac:dyDescent="0.25">
      <c r="B53" s="6" t="s">
        <v>7</v>
      </c>
      <c r="C53" s="37" t="s">
        <v>122</v>
      </c>
      <c r="D53" s="3"/>
      <c r="E53" s="70"/>
    </row>
    <row r="54" spans="2:6" x14ac:dyDescent="0.25">
      <c r="B54" s="6" t="s">
        <v>9</v>
      </c>
      <c r="C54" s="7" t="s">
        <v>51</v>
      </c>
      <c r="D54" s="3"/>
      <c r="E54" s="70"/>
    </row>
    <row r="55" spans="2:6" x14ac:dyDescent="0.25">
      <c r="B55" s="6" t="s">
        <v>29</v>
      </c>
      <c r="C55" s="37" t="s">
        <v>123</v>
      </c>
      <c r="D55" s="3"/>
      <c r="E55" s="70"/>
    </row>
    <row r="56" spans="2:6" x14ac:dyDescent="0.25">
      <c r="B56" s="6" t="s">
        <v>31</v>
      </c>
      <c r="C56" s="37" t="s">
        <v>124</v>
      </c>
      <c r="D56" s="3"/>
      <c r="E56" s="70"/>
    </row>
    <row r="57" spans="2:6" x14ac:dyDescent="0.25">
      <c r="B57" s="6" t="s">
        <v>44</v>
      </c>
      <c r="C57" s="7" t="s">
        <v>32</v>
      </c>
      <c r="D57" s="3"/>
      <c r="E57" s="70"/>
    </row>
    <row r="58" spans="2:6" x14ac:dyDescent="0.25">
      <c r="B58" s="136" t="s">
        <v>52</v>
      </c>
      <c r="C58" s="136"/>
      <c r="D58" s="136"/>
      <c r="E58" s="68">
        <f>SUM(E51:E57)</f>
        <v>0</v>
      </c>
    </row>
    <row r="59" spans="2:6" x14ac:dyDescent="0.25">
      <c r="B59" s="149"/>
      <c r="C59" s="149"/>
      <c r="D59" s="149"/>
      <c r="E59" s="150"/>
    </row>
    <row r="60" spans="2:6" x14ac:dyDescent="0.25">
      <c r="B60" s="143" t="s">
        <v>53</v>
      </c>
      <c r="C60" s="143"/>
      <c r="D60" s="143"/>
      <c r="E60" s="143"/>
    </row>
    <row r="61" spans="2:6" x14ac:dyDescent="0.25">
      <c r="B61" s="136" t="s">
        <v>54</v>
      </c>
      <c r="C61" s="136"/>
      <c r="D61" s="136"/>
      <c r="E61" s="6" t="s">
        <v>24</v>
      </c>
    </row>
    <row r="62" spans="2:6" x14ac:dyDescent="0.25">
      <c r="B62" s="6" t="s">
        <v>55</v>
      </c>
      <c r="C62" s="135" t="s">
        <v>56</v>
      </c>
      <c r="D62" s="135"/>
      <c r="E62" s="67">
        <f>E37</f>
        <v>0</v>
      </c>
    </row>
    <row r="63" spans="2:6" x14ac:dyDescent="0.25">
      <c r="B63" s="6" t="s">
        <v>57</v>
      </c>
      <c r="C63" s="135" t="s">
        <v>58</v>
      </c>
      <c r="D63" s="135"/>
      <c r="E63" s="67">
        <f>E48</f>
        <v>0</v>
      </c>
    </row>
    <row r="64" spans="2:6" x14ac:dyDescent="0.25">
      <c r="B64" s="6" t="s">
        <v>59</v>
      </c>
      <c r="C64" s="135" t="s">
        <v>60</v>
      </c>
      <c r="D64" s="135"/>
      <c r="E64" s="67">
        <f>E58</f>
        <v>0</v>
      </c>
    </row>
    <row r="65" spans="2:5" x14ac:dyDescent="0.25">
      <c r="B65" s="136" t="s">
        <v>61</v>
      </c>
      <c r="C65" s="136"/>
      <c r="D65" s="136"/>
      <c r="E65" s="68">
        <f>SUM(E62:E64)</f>
        <v>0</v>
      </c>
    </row>
    <row r="66" spans="2:5" x14ac:dyDescent="0.25">
      <c r="B66" s="138"/>
      <c r="C66" s="139"/>
      <c r="D66" s="139"/>
      <c r="E66" s="139"/>
    </row>
    <row r="67" spans="2:5" x14ac:dyDescent="0.25">
      <c r="B67" s="140" t="s">
        <v>62</v>
      </c>
      <c r="C67" s="140"/>
      <c r="D67" s="140"/>
      <c r="E67" s="140"/>
    </row>
    <row r="68" spans="2:5" x14ac:dyDescent="0.25">
      <c r="B68" s="6">
        <v>3</v>
      </c>
      <c r="C68" s="6" t="s">
        <v>63</v>
      </c>
      <c r="D68" s="6" t="s">
        <v>23</v>
      </c>
      <c r="E68" s="6" t="s">
        <v>24</v>
      </c>
    </row>
    <row r="69" spans="2:5" x14ac:dyDescent="0.25">
      <c r="B69" s="6" t="s">
        <v>3</v>
      </c>
      <c r="C69" s="4" t="s">
        <v>64</v>
      </c>
      <c r="D69" s="12"/>
      <c r="E69" s="67">
        <f>TRUNC(D69*$E$31,2)</f>
        <v>0</v>
      </c>
    </row>
    <row r="70" spans="2:5" x14ac:dyDescent="0.25">
      <c r="B70" s="6" t="s">
        <v>5</v>
      </c>
      <c r="C70" s="4" t="s">
        <v>65</v>
      </c>
      <c r="D70" s="12"/>
      <c r="E70" s="67">
        <f>TRUNC(D70*$E$31,2)</f>
        <v>0</v>
      </c>
    </row>
    <row r="71" spans="2:5" x14ac:dyDescent="0.25">
      <c r="B71" s="6" t="s">
        <v>7</v>
      </c>
      <c r="C71" s="4" t="s">
        <v>66</v>
      </c>
      <c r="D71" s="12"/>
      <c r="E71" s="67">
        <f t="shared" ref="E71:E72" si="0">TRUNC(D71*$E$31,2)</f>
        <v>0</v>
      </c>
    </row>
    <row r="72" spans="2:5" x14ac:dyDescent="0.25">
      <c r="B72" s="6" t="s">
        <v>9</v>
      </c>
      <c r="C72" s="4" t="s">
        <v>67</v>
      </c>
      <c r="D72" s="13"/>
      <c r="E72" s="67">
        <f t="shared" si="0"/>
        <v>0</v>
      </c>
    </row>
    <row r="73" spans="2:5" ht="25.5" customHeight="1" x14ac:dyDescent="0.25">
      <c r="B73" s="6" t="s">
        <v>29</v>
      </c>
      <c r="C73" s="62" t="s">
        <v>68</v>
      </c>
      <c r="D73" s="12"/>
      <c r="E73" s="67">
        <f>TRUNC(D73*$E$31,2)</f>
        <v>0</v>
      </c>
    </row>
    <row r="74" spans="2:5" x14ac:dyDescent="0.25">
      <c r="B74" s="136" t="s">
        <v>69</v>
      </c>
      <c r="C74" s="136"/>
      <c r="D74" s="14">
        <f>SUM(D69:D73)</f>
        <v>0</v>
      </c>
      <c r="E74" s="68">
        <f>SUM(E69:E73)</f>
        <v>0</v>
      </c>
    </row>
    <row r="75" spans="2:5" x14ac:dyDescent="0.25">
      <c r="B75" s="147"/>
      <c r="C75" s="148"/>
      <c r="D75" s="148"/>
      <c r="E75" s="148"/>
    </row>
    <row r="76" spans="2:5" x14ac:dyDescent="0.25">
      <c r="B76" s="140" t="s">
        <v>70</v>
      </c>
      <c r="C76" s="140"/>
      <c r="D76" s="140"/>
      <c r="E76" s="140"/>
    </row>
    <row r="77" spans="2:5" x14ac:dyDescent="0.25">
      <c r="B77" s="136" t="s">
        <v>71</v>
      </c>
      <c r="C77" s="136"/>
      <c r="D77" s="6" t="s">
        <v>23</v>
      </c>
      <c r="E77" s="6" t="s">
        <v>24</v>
      </c>
    </row>
    <row r="78" spans="2:5" x14ac:dyDescent="0.25">
      <c r="B78" s="6" t="s">
        <v>3</v>
      </c>
      <c r="C78" s="4" t="s">
        <v>72</v>
      </c>
      <c r="D78" s="12"/>
      <c r="E78" s="67">
        <f>TRUNC(($E$31)*D78,2)</f>
        <v>0</v>
      </c>
    </row>
    <row r="79" spans="2:5" x14ac:dyDescent="0.25">
      <c r="B79" s="6" t="s">
        <v>5</v>
      </c>
      <c r="C79" s="4" t="s">
        <v>73</v>
      </c>
      <c r="D79" s="12"/>
      <c r="E79" s="67">
        <f t="shared" ref="E79:E83" si="1">TRUNC(($E$31)*D79,2)</f>
        <v>0</v>
      </c>
    </row>
    <row r="80" spans="2:5" x14ac:dyDescent="0.25">
      <c r="B80" s="6" t="s">
        <v>7</v>
      </c>
      <c r="C80" s="4" t="s">
        <v>74</v>
      </c>
      <c r="D80" s="12"/>
      <c r="E80" s="67">
        <f t="shared" si="1"/>
        <v>0</v>
      </c>
    </row>
    <row r="81" spans="2:5" x14ac:dyDescent="0.25">
      <c r="B81" s="6" t="s">
        <v>9</v>
      </c>
      <c r="C81" s="4" t="s">
        <v>75</v>
      </c>
      <c r="D81" s="12"/>
      <c r="E81" s="67">
        <f t="shared" si="1"/>
        <v>0</v>
      </c>
    </row>
    <row r="82" spans="2:5" x14ac:dyDescent="0.25">
      <c r="B82" s="6" t="s">
        <v>29</v>
      </c>
      <c r="C82" s="4" t="s">
        <v>76</v>
      </c>
      <c r="D82" s="12"/>
      <c r="E82" s="67">
        <f t="shared" si="1"/>
        <v>0</v>
      </c>
    </row>
    <row r="83" spans="2:5" x14ac:dyDescent="0.25">
      <c r="B83" s="6" t="s">
        <v>31</v>
      </c>
      <c r="C83" s="4" t="s">
        <v>77</v>
      </c>
      <c r="D83" s="12"/>
      <c r="E83" s="67">
        <f t="shared" si="1"/>
        <v>0</v>
      </c>
    </row>
    <row r="84" spans="2:5" x14ac:dyDescent="0.25">
      <c r="B84" s="136" t="s">
        <v>78</v>
      </c>
      <c r="C84" s="136"/>
      <c r="D84" s="14">
        <f>SUM(D78:D83)</f>
        <v>0</v>
      </c>
      <c r="E84" s="68">
        <f>SUM(E78:E83)</f>
        <v>0</v>
      </c>
    </row>
    <row r="85" spans="2:5" x14ac:dyDescent="0.25">
      <c r="B85" s="145"/>
      <c r="C85" s="146"/>
      <c r="D85" s="146"/>
      <c r="E85" s="146"/>
    </row>
    <row r="86" spans="2:5" x14ac:dyDescent="0.25">
      <c r="B86" s="136" t="s">
        <v>79</v>
      </c>
      <c r="C86" s="136"/>
      <c r="D86" s="6" t="s">
        <v>23</v>
      </c>
      <c r="E86" s="6" t="s">
        <v>24</v>
      </c>
    </row>
    <row r="87" spans="2:5" x14ac:dyDescent="0.25">
      <c r="B87" s="6" t="s">
        <v>3</v>
      </c>
      <c r="C87" s="62" t="s">
        <v>80</v>
      </c>
      <c r="D87" s="12"/>
      <c r="E87" s="67">
        <v>0</v>
      </c>
    </row>
    <row r="88" spans="2:5" x14ac:dyDescent="0.25">
      <c r="B88" s="136" t="s">
        <v>81</v>
      </c>
      <c r="C88" s="136"/>
      <c r="D88" s="14">
        <v>0</v>
      </c>
      <c r="E88" s="68">
        <v>0</v>
      </c>
    </row>
    <row r="89" spans="2:5" x14ac:dyDescent="0.25">
      <c r="B89" s="141"/>
      <c r="C89" s="142"/>
      <c r="D89" s="142"/>
      <c r="E89" s="142"/>
    </row>
    <row r="90" spans="2:5" x14ac:dyDescent="0.25">
      <c r="B90" s="143" t="s">
        <v>82</v>
      </c>
      <c r="C90" s="143"/>
      <c r="D90" s="143"/>
      <c r="E90" s="143"/>
    </row>
    <row r="91" spans="2:5" x14ac:dyDescent="0.25">
      <c r="B91" s="136" t="s">
        <v>83</v>
      </c>
      <c r="C91" s="136"/>
      <c r="D91" s="136"/>
      <c r="E91" s="6" t="s">
        <v>24</v>
      </c>
    </row>
    <row r="92" spans="2:5" x14ac:dyDescent="0.25">
      <c r="B92" s="6" t="s">
        <v>84</v>
      </c>
      <c r="C92" s="135" t="s">
        <v>85</v>
      </c>
      <c r="D92" s="135"/>
      <c r="E92" s="67">
        <f>E84</f>
        <v>0</v>
      </c>
    </row>
    <row r="93" spans="2:5" x14ac:dyDescent="0.25">
      <c r="B93" s="6" t="s">
        <v>86</v>
      </c>
      <c r="C93" s="135" t="s">
        <v>87</v>
      </c>
      <c r="D93" s="135"/>
      <c r="E93" s="67">
        <f>E88</f>
        <v>0</v>
      </c>
    </row>
    <row r="94" spans="2:5" x14ac:dyDescent="0.25">
      <c r="B94" s="136" t="s">
        <v>88</v>
      </c>
      <c r="C94" s="136"/>
      <c r="D94" s="136"/>
      <c r="E94" s="68">
        <f>SUM(E92:E93)</f>
        <v>0</v>
      </c>
    </row>
    <row r="95" spans="2:5" x14ac:dyDescent="0.25">
      <c r="B95" s="138"/>
      <c r="C95" s="139"/>
      <c r="D95" s="139"/>
      <c r="E95" s="139"/>
    </row>
    <row r="96" spans="2:5" x14ac:dyDescent="0.25">
      <c r="B96" s="140" t="s">
        <v>89</v>
      </c>
      <c r="C96" s="140"/>
      <c r="D96" s="140"/>
      <c r="E96" s="140"/>
    </row>
    <row r="97" spans="2:5" x14ac:dyDescent="0.25">
      <c r="B97" s="6">
        <v>5</v>
      </c>
      <c r="C97" s="6" t="s">
        <v>90</v>
      </c>
      <c r="D97" s="6"/>
      <c r="E97" s="6" t="s">
        <v>24</v>
      </c>
    </row>
    <row r="98" spans="2:5" x14ac:dyDescent="0.25">
      <c r="B98" s="6" t="s">
        <v>3</v>
      </c>
      <c r="C98" s="7" t="s">
        <v>91</v>
      </c>
      <c r="D98" s="12"/>
      <c r="E98" s="67">
        <f>Uniforme!H27</f>
        <v>0</v>
      </c>
    </row>
    <row r="99" spans="2:5" x14ac:dyDescent="0.25">
      <c r="B99" s="6" t="s">
        <v>5</v>
      </c>
      <c r="C99" s="60" t="s">
        <v>175</v>
      </c>
      <c r="D99" s="12"/>
      <c r="E99" s="67">
        <f>Equipamento!F30</f>
        <v>0</v>
      </c>
    </row>
    <row r="100" spans="2:5" x14ac:dyDescent="0.25">
      <c r="B100" s="15" t="s">
        <v>7</v>
      </c>
      <c r="C100" s="60" t="s">
        <v>176</v>
      </c>
      <c r="D100" s="3"/>
      <c r="E100" s="67"/>
    </row>
    <row r="101" spans="2:5" x14ac:dyDescent="0.25">
      <c r="B101" s="15" t="s">
        <v>9</v>
      </c>
      <c r="C101" s="60" t="s">
        <v>32</v>
      </c>
      <c r="D101" s="3"/>
      <c r="E101" s="67">
        <v>0</v>
      </c>
    </row>
    <row r="102" spans="2:5" x14ac:dyDescent="0.25">
      <c r="B102" s="136" t="s">
        <v>92</v>
      </c>
      <c r="C102" s="136"/>
      <c r="D102" s="14"/>
      <c r="E102" s="68">
        <f>SUM(E98:E101)</f>
        <v>0</v>
      </c>
    </row>
    <row r="103" spans="2:5" x14ac:dyDescent="0.25">
      <c r="B103" s="138"/>
      <c r="C103" s="139"/>
      <c r="D103" s="139"/>
      <c r="E103" s="139"/>
    </row>
    <row r="104" spans="2:5" x14ac:dyDescent="0.25">
      <c r="B104" s="140" t="s">
        <v>93</v>
      </c>
      <c r="C104" s="140"/>
      <c r="D104" s="140"/>
      <c r="E104" s="140"/>
    </row>
    <row r="105" spans="2:5" x14ac:dyDescent="0.25">
      <c r="B105" s="6">
        <v>6</v>
      </c>
      <c r="C105" s="6" t="s">
        <v>94</v>
      </c>
      <c r="D105" s="6" t="s">
        <v>23</v>
      </c>
      <c r="E105" s="6" t="s">
        <v>24</v>
      </c>
    </row>
    <row r="106" spans="2:5" x14ac:dyDescent="0.25">
      <c r="B106" s="6" t="s">
        <v>3</v>
      </c>
      <c r="C106" s="4" t="s">
        <v>95</v>
      </c>
      <c r="D106" s="17"/>
      <c r="E106" s="67">
        <f>TRUNC(((E130)*D106),2)</f>
        <v>0</v>
      </c>
    </row>
    <row r="107" spans="2:5" x14ac:dyDescent="0.25">
      <c r="B107" s="6" t="s">
        <v>5</v>
      </c>
      <c r="C107" s="4" t="s">
        <v>96</v>
      </c>
      <c r="D107" s="17"/>
      <c r="E107" s="67">
        <f>TRUNC(((E130+E106)*D107),2)</f>
        <v>0</v>
      </c>
    </row>
    <row r="108" spans="2:5" x14ac:dyDescent="0.25">
      <c r="B108" s="6" t="s">
        <v>7</v>
      </c>
      <c r="C108" s="63" t="s">
        <v>97</v>
      </c>
      <c r="D108" s="8"/>
      <c r="E108" s="71"/>
    </row>
    <row r="109" spans="2:5" x14ac:dyDescent="0.25">
      <c r="B109" s="6" t="s">
        <v>98</v>
      </c>
      <c r="C109" s="4" t="s">
        <v>99</v>
      </c>
      <c r="D109" s="19"/>
      <c r="E109" s="67">
        <f>TRUNC(D109*((E130+E106+E107)/(1-D114)),2)</f>
        <v>0</v>
      </c>
    </row>
    <row r="110" spans="2:5" x14ac:dyDescent="0.25">
      <c r="B110" s="6" t="s">
        <v>100</v>
      </c>
      <c r="C110" s="4" t="s">
        <v>101</v>
      </c>
      <c r="D110" s="19"/>
      <c r="E110" s="67">
        <f>TRUNC(D110*(E130+E106+E107)/(1-D114),2)</f>
        <v>0</v>
      </c>
    </row>
    <row r="111" spans="2:5" x14ac:dyDescent="0.25">
      <c r="B111" s="6" t="s">
        <v>102</v>
      </c>
      <c r="C111" s="4" t="s">
        <v>103</v>
      </c>
      <c r="D111" s="19"/>
      <c r="E111" s="67">
        <f>TRUNC(D111*(E130+E106+E107)/(1-D114),2)</f>
        <v>0</v>
      </c>
    </row>
    <row r="112" spans="2:5" x14ac:dyDescent="0.25">
      <c r="B112" s="136" t="s">
        <v>104</v>
      </c>
      <c r="C112" s="136"/>
      <c r="D112" s="19">
        <f>SUM(D106:D111)</f>
        <v>0</v>
      </c>
      <c r="E112" s="68">
        <f>SUM(E106:E111)</f>
        <v>0</v>
      </c>
    </row>
    <row r="113" spans="2:5" x14ac:dyDescent="0.25">
      <c r="B113" s="2"/>
      <c r="C113" s="137"/>
      <c r="D113" s="137"/>
      <c r="E113" s="137"/>
    </row>
    <row r="114" spans="2:5" x14ac:dyDescent="0.25">
      <c r="B114" s="20" t="s">
        <v>105</v>
      </c>
      <c r="C114" s="64" t="s">
        <v>106</v>
      </c>
      <c r="D114" s="21">
        <f>D109+D110+D111</f>
        <v>0</v>
      </c>
      <c r="E114" s="22"/>
    </row>
    <row r="115" spans="2:5" x14ac:dyDescent="0.25">
      <c r="B115" s="23"/>
      <c r="C115" s="27">
        <v>100</v>
      </c>
      <c r="D115" s="24"/>
      <c r="E115" s="25"/>
    </row>
    <row r="116" spans="2:5" x14ac:dyDescent="0.25">
      <c r="B116" s="26"/>
      <c r="C116" s="27"/>
      <c r="D116" s="24"/>
      <c r="E116" s="25"/>
    </row>
    <row r="117" spans="2:5" x14ac:dyDescent="0.25">
      <c r="B117" s="23" t="s">
        <v>107</v>
      </c>
      <c r="C117" s="27" t="s">
        <v>108</v>
      </c>
      <c r="D117" s="24"/>
      <c r="E117" s="25"/>
    </row>
    <row r="118" spans="2:5" x14ac:dyDescent="0.25">
      <c r="B118" s="23"/>
      <c r="C118" s="27"/>
      <c r="D118" s="24"/>
      <c r="E118" s="25"/>
    </row>
    <row r="119" spans="2:5" x14ac:dyDescent="0.25">
      <c r="B119" s="23" t="s">
        <v>109</v>
      </c>
      <c r="C119" s="27" t="s">
        <v>110</v>
      </c>
      <c r="D119" s="24"/>
      <c r="E119" s="25"/>
    </row>
    <row r="120" spans="2:5" x14ac:dyDescent="0.25">
      <c r="B120" s="23"/>
      <c r="C120" s="27"/>
      <c r="D120" s="24"/>
      <c r="E120" s="25"/>
    </row>
    <row r="121" spans="2:5" x14ac:dyDescent="0.25">
      <c r="B121" s="28"/>
      <c r="C121" s="65" t="s">
        <v>111</v>
      </c>
      <c r="D121" s="29"/>
      <c r="E121" s="30">
        <f>E119-E117</f>
        <v>0</v>
      </c>
    </row>
    <row r="122" spans="2:5" x14ac:dyDescent="0.25">
      <c r="B122" s="2"/>
      <c r="C122" s="2"/>
      <c r="D122" s="2"/>
      <c r="E122" s="10"/>
    </row>
    <row r="123" spans="2:5" x14ac:dyDescent="0.25">
      <c r="B123" s="143" t="s">
        <v>112</v>
      </c>
      <c r="C123" s="143"/>
      <c r="D123" s="143"/>
      <c r="E123" s="143"/>
    </row>
    <row r="124" spans="2:5" x14ac:dyDescent="0.25">
      <c r="B124" s="136" t="s">
        <v>113</v>
      </c>
      <c r="C124" s="136"/>
      <c r="D124" s="136"/>
      <c r="E124" s="6" t="s">
        <v>24</v>
      </c>
    </row>
    <row r="125" spans="2:5" x14ac:dyDescent="0.25">
      <c r="B125" s="3" t="s">
        <v>3</v>
      </c>
      <c r="C125" s="135" t="s">
        <v>21</v>
      </c>
      <c r="D125" s="135"/>
      <c r="E125" s="67">
        <f>E31</f>
        <v>0</v>
      </c>
    </row>
    <row r="126" spans="2:5" x14ac:dyDescent="0.25">
      <c r="B126" s="3" t="s">
        <v>5</v>
      </c>
      <c r="C126" s="135" t="s">
        <v>34</v>
      </c>
      <c r="D126" s="135"/>
      <c r="E126" s="67">
        <f>E65</f>
        <v>0</v>
      </c>
    </row>
    <row r="127" spans="2:5" x14ac:dyDescent="0.25">
      <c r="B127" s="3" t="s">
        <v>7</v>
      </c>
      <c r="C127" s="135" t="s">
        <v>62</v>
      </c>
      <c r="D127" s="135"/>
      <c r="E127" s="67">
        <f>E74</f>
        <v>0</v>
      </c>
    </row>
    <row r="128" spans="2:5" x14ac:dyDescent="0.25">
      <c r="B128" s="3" t="s">
        <v>9</v>
      </c>
      <c r="C128" s="135" t="s">
        <v>70</v>
      </c>
      <c r="D128" s="135"/>
      <c r="E128" s="67">
        <f>E94</f>
        <v>0</v>
      </c>
    </row>
    <row r="129" spans="2:5" x14ac:dyDescent="0.25">
      <c r="B129" s="3" t="s">
        <v>29</v>
      </c>
      <c r="C129" s="135" t="s">
        <v>89</v>
      </c>
      <c r="D129" s="135"/>
      <c r="E129" s="67"/>
    </row>
    <row r="130" spans="2:5" x14ac:dyDescent="0.25">
      <c r="B130" s="6"/>
      <c r="C130" s="136" t="s">
        <v>114</v>
      </c>
      <c r="D130" s="136"/>
      <c r="E130" s="68"/>
    </row>
    <row r="131" spans="2:5" x14ac:dyDescent="0.25">
      <c r="B131" s="3" t="s">
        <v>31</v>
      </c>
      <c r="C131" s="135" t="s">
        <v>93</v>
      </c>
      <c r="D131" s="135"/>
      <c r="E131" s="67">
        <f>E112</f>
        <v>0</v>
      </c>
    </row>
    <row r="132" spans="2:5" ht="18.75" x14ac:dyDescent="0.25">
      <c r="B132" s="144" t="s">
        <v>115</v>
      </c>
      <c r="C132" s="144"/>
      <c r="D132" s="144"/>
      <c r="E132" s="72">
        <f>TRUNC(E130+E131,2)</f>
        <v>0</v>
      </c>
    </row>
    <row r="133" spans="2:5" x14ac:dyDescent="0.25">
      <c r="B133" s="31"/>
      <c r="C133" s="31"/>
      <c r="D133" s="31"/>
      <c r="E133" s="32"/>
    </row>
    <row r="134" spans="2:5" x14ac:dyDescent="0.25">
      <c r="B134" s="31"/>
      <c r="C134" s="31"/>
      <c r="D134" s="31"/>
      <c r="E134" s="31"/>
    </row>
    <row r="135" spans="2:5" x14ac:dyDescent="0.25">
      <c r="B135" s="33"/>
      <c r="C135" s="34"/>
      <c r="D135" s="31"/>
      <c r="E135" s="31"/>
    </row>
    <row r="136" spans="2:5" x14ac:dyDescent="0.25">
      <c r="B136" s="35"/>
      <c r="C136" s="35"/>
    </row>
    <row r="137" spans="2:5" x14ac:dyDescent="0.25">
      <c r="B137" s="36"/>
      <c r="C137" s="31"/>
    </row>
    <row r="138" spans="2:5" x14ac:dyDescent="0.25">
      <c r="B138" s="36"/>
      <c r="C138" s="31"/>
    </row>
  </sheetData>
  <mergeCells count="71">
    <mergeCell ref="B1:E1"/>
    <mergeCell ref="B2:E2"/>
    <mergeCell ref="B3:E3"/>
    <mergeCell ref="B4:E4"/>
    <mergeCell ref="D18:E18"/>
    <mergeCell ref="B5:E5"/>
    <mergeCell ref="B6:E6"/>
    <mergeCell ref="D7:E7"/>
    <mergeCell ref="D8:E8"/>
    <mergeCell ref="D9:E9"/>
    <mergeCell ref="D10:E10"/>
    <mergeCell ref="B12:E12"/>
    <mergeCell ref="D13:E13"/>
    <mergeCell ref="D14:E14"/>
    <mergeCell ref="B16:E16"/>
    <mergeCell ref="D17:E17"/>
    <mergeCell ref="B48:C48"/>
    <mergeCell ref="D19:E19"/>
    <mergeCell ref="D20:E20"/>
    <mergeCell ref="D21:E21"/>
    <mergeCell ref="B22:E22"/>
    <mergeCell ref="B23:E23"/>
    <mergeCell ref="B31:D31"/>
    <mergeCell ref="B33:E33"/>
    <mergeCell ref="B34:C34"/>
    <mergeCell ref="B37:C37"/>
    <mergeCell ref="B38:E38"/>
    <mergeCell ref="B39:C39"/>
    <mergeCell ref="B67:E67"/>
    <mergeCell ref="B49:E49"/>
    <mergeCell ref="B50:C50"/>
    <mergeCell ref="B58:D58"/>
    <mergeCell ref="B59:E59"/>
    <mergeCell ref="B60:E60"/>
    <mergeCell ref="B61:D61"/>
    <mergeCell ref="C62:D62"/>
    <mergeCell ref="C63:D63"/>
    <mergeCell ref="C64:D64"/>
    <mergeCell ref="B65:D65"/>
    <mergeCell ref="B66:E66"/>
    <mergeCell ref="C92:D92"/>
    <mergeCell ref="B74:C74"/>
    <mergeCell ref="B75:E75"/>
    <mergeCell ref="B76:E76"/>
    <mergeCell ref="B77:C77"/>
    <mergeCell ref="B84:C84"/>
    <mergeCell ref="B85:E85"/>
    <mergeCell ref="B86:C86"/>
    <mergeCell ref="B88:C88"/>
    <mergeCell ref="B89:E89"/>
    <mergeCell ref="B90:E90"/>
    <mergeCell ref="B91:D91"/>
    <mergeCell ref="C125:D125"/>
    <mergeCell ref="C93:D93"/>
    <mergeCell ref="B94:D94"/>
    <mergeCell ref="B95:E95"/>
    <mergeCell ref="B96:E96"/>
    <mergeCell ref="B102:C102"/>
    <mergeCell ref="B103:E103"/>
    <mergeCell ref="B104:E104"/>
    <mergeCell ref="B112:C112"/>
    <mergeCell ref="C113:E113"/>
    <mergeCell ref="B123:E123"/>
    <mergeCell ref="B124:D124"/>
    <mergeCell ref="B132:D132"/>
    <mergeCell ref="C126:D126"/>
    <mergeCell ref="C127:D127"/>
    <mergeCell ref="C128:D128"/>
    <mergeCell ref="C129:D129"/>
    <mergeCell ref="C130:D130"/>
    <mergeCell ref="C131:D131"/>
  </mergeCells>
  <pageMargins left="0.511811024" right="0.511811024" top="0.78740157499999996" bottom="0.78740157499999996" header="0.31496062000000002" footer="0.31496062000000002"/>
  <pageSetup paperSize="9" scale="73"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0802C-117C-44EA-BADA-3E697D295D44}">
  <sheetPr>
    <pageSetUpPr fitToPage="1"/>
  </sheetPr>
  <dimension ref="B1:F138"/>
  <sheetViews>
    <sheetView topLeftCell="A106" workbookViewId="0">
      <selection activeCell="E98" sqref="E98:E101"/>
    </sheetView>
  </sheetViews>
  <sheetFormatPr defaultRowHeight="15" x14ac:dyDescent="0.25"/>
  <cols>
    <col min="2" max="2" width="17.85546875" customWidth="1"/>
    <col min="3" max="3" width="57.85546875" customWidth="1"/>
    <col min="4" max="4" width="9.42578125" bestFit="1" customWidth="1"/>
    <col min="5" max="5" width="31.42578125" customWidth="1"/>
    <col min="6" max="6" width="10.140625" bestFit="1" customWidth="1"/>
  </cols>
  <sheetData>
    <row r="1" spans="2:5" x14ac:dyDescent="0.25">
      <c r="B1" s="132" t="s">
        <v>0</v>
      </c>
      <c r="C1" s="132"/>
      <c r="D1" s="132"/>
      <c r="E1" s="132"/>
    </row>
    <row r="2" spans="2:5" x14ac:dyDescent="0.25">
      <c r="B2" s="134"/>
      <c r="C2" s="134"/>
      <c r="D2" s="134"/>
      <c r="E2" s="134"/>
    </row>
    <row r="3" spans="2:5" x14ac:dyDescent="0.25">
      <c r="B3" s="134" t="s">
        <v>1</v>
      </c>
      <c r="C3" s="134"/>
      <c r="D3" s="134"/>
      <c r="E3" s="134"/>
    </row>
    <row r="4" spans="2:5" x14ac:dyDescent="0.25">
      <c r="B4" s="133" t="s">
        <v>116</v>
      </c>
      <c r="C4" s="133"/>
      <c r="D4" s="133"/>
      <c r="E4" s="133"/>
    </row>
    <row r="5" spans="2:5" x14ac:dyDescent="0.25">
      <c r="B5" s="159"/>
      <c r="C5" s="159"/>
      <c r="D5" s="159"/>
      <c r="E5" s="159"/>
    </row>
    <row r="6" spans="2:5" x14ac:dyDescent="0.25">
      <c r="B6" s="143" t="s">
        <v>2</v>
      </c>
      <c r="C6" s="143"/>
      <c r="D6" s="143"/>
      <c r="E6" s="143"/>
    </row>
    <row r="7" spans="2:5" x14ac:dyDescent="0.25">
      <c r="B7" s="3" t="s">
        <v>3</v>
      </c>
      <c r="C7" s="4" t="s">
        <v>4</v>
      </c>
      <c r="D7" s="154"/>
      <c r="E7" s="155"/>
    </row>
    <row r="8" spans="2:5" x14ac:dyDescent="0.25">
      <c r="B8" s="3" t="s">
        <v>5</v>
      </c>
      <c r="C8" s="4" t="s">
        <v>6</v>
      </c>
      <c r="D8" s="155"/>
      <c r="E8" s="155"/>
    </row>
    <row r="9" spans="2:5" x14ac:dyDescent="0.25">
      <c r="B9" s="3" t="s">
        <v>7</v>
      </c>
      <c r="C9" s="4" t="s">
        <v>8</v>
      </c>
      <c r="D9" s="158"/>
      <c r="E9" s="155"/>
    </row>
    <row r="10" spans="2:5" x14ac:dyDescent="0.25">
      <c r="B10" s="3" t="s">
        <v>9</v>
      </c>
      <c r="C10" s="4" t="s">
        <v>10</v>
      </c>
      <c r="D10" s="155"/>
      <c r="E10" s="155"/>
    </row>
    <row r="11" spans="2:5" x14ac:dyDescent="0.25">
      <c r="B11" s="2"/>
      <c r="C11" s="5"/>
      <c r="D11" s="2"/>
      <c r="E11" s="2"/>
    </row>
    <row r="12" spans="2:5" x14ac:dyDescent="0.25">
      <c r="B12" s="143" t="s">
        <v>11</v>
      </c>
      <c r="C12" s="143"/>
      <c r="D12" s="143"/>
      <c r="E12" s="143"/>
    </row>
    <row r="13" spans="2:5" x14ac:dyDescent="0.25">
      <c r="B13" s="61" t="s">
        <v>12</v>
      </c>
      <c r="C13" s="3" t="s">
        <v>13</v>
      </c>
      <c r="D13" s="155" t="s">
        <v>177</v>
      </c>
      <c r="E13" s="155"/>
    </row>
    <row r="14" spans="2:5" ht="38.25" x14ac:dyDescent="0.25">
      <c r="B14" s="66" t="s">
        <v>117</v>
      </c>
      <c r="C14" s="3" t="s">
        <v>14</v>
      </c>
      <c r="D14" s="155"/>
      <c r="E14" s="155"/>
    </row>
    <row r="15" spans="2:5" x14ac:dyDescent="0.25">
      <c r="B15" s="2"/>
      <c r="C15" s="5"/>
      <c r="D15" s="2"/>
      <c r="E15" s="2"/>
    </row>
    <row r="16" spans="2:5" x14ac:dyDescent="0.25">
      <c r="B16" s="143" t="s">
        <v>15</v>
      </c>
      <c r="C16" s="143"/>
      <c r="D16" s="143"/>
      <c r="E16" s="143"/>
    </row>
    <row r="17" spans="2:5" x14ac:dyDescent="0.25">
      <c r="B17" s="3">
        <v>1</v>
      </c>
      <c r="C17" s="4" t="s">
        <v>16</v>
      </c>
      <c r="D17" s="155"/>
      <c r="E17" s="155"/>
    </row>
    <row r="18" spans="2:5" x14ac:dyDescent="0.25">
      <c r="B18" s="3">
        <v>2</v>
      </c>
      <c r="C18" s="4" t="s">
        <v>17</v>
      </c>
      <c r="D18" s="155"/>
      <c r="E18" s="155"/>
    </row>
    <row r="19" spans="2:5" x14ac:dyDescent="0.25">
      <c r="B19" s="3">
        <v>3</v>
      </c>
      <c r="C19" s="4" t="s">
        <v>18</v>
      </c>
      <c r="D19" s="157"/>
      <c r="E19" s="155"/>
    </row>
    <row r="20" spans="2:5" x14ac:dyDescent="0.25">
      <c r="B20" s="3">
        <v>4</v>
      </c>
      <c r="C20" s="4" t="s">
        <v>19</v>
      </c>
      <c r="D20" s="155"/>
      <c r="E20" s="155"/>
    </row>
    <row r="21" spans="2:5" x14ac:dyDescent="0.25">
      <c r="B21" s="3">
        <v>5</v>
      </c>
      <c r="C21" s="4" t="s">
        <v>20</v>
      </c>
      <c r="D21" s="154"/>
      <c r="E21" s="155"/>
    </row>
    <row r="22" spans="2:5" x14ac:dyDescent="0.25">
      <c r="B22" s="156"/>
      <c r="C22" s="156"/>
      <c r="D22" s="156"/>
      <c r="E22" s="156"/>
    </row>
    <row r="23" spans="2:5" x14ac:dyDescent="0.25">
      <c r="B23" s="140" t="s">
        <v>21</v>
      </c>
      <c r="C23" s="140"/>
      <c r="D23" s="140"/>
      <c r="E23" s="140"/>
    </row>
    <row r="24" spans="2:5" x14ac:dyDescent="0.25">
      <c r="B24" s="6">
        <v>1</v>
      </c>
      <c r="C24" s="6" t="s">
        <v>22</v>
      </c>
      <c r="D24" s="6" t="s">
        <v>23</v>
      </c>
      <c r="E24" s="6" t="s">
        <v>24</v>
      </c>
    </row>
    <row r="25" spans="2:5" x14ac:dyDescent="0.25">
      <c r="B25" s="6" t="s">
        <v>3</v>
      </c>
      <c r="C25" s="4" t="s">
        <v>25</v>
      </c>
      <c r="D25" s="7"/>
      <c r="E25" s="67">
        <f>D19</f>
        <v>0</v>
      </c>
    </row>
    <row r="26" spans="2:5" x14ac:dyDescent="0.25">
      <c r="B26" s="6" t="s">
        <v>5</v>
      </c>
      <c r="C26" s="4" t="s">
        <v>26</v>
      </c>
      <c r="D26" s="8"/>
      <c r="E26" s="67">
        <f>ROUND(E25*D26,2)</f>
        <v>0</v>
      </c>
    </row>
    <row r="27" spans="2:5" x14ac:dyDescent="0.25">
      <c r="B27" s="6" t="s">
        <v>7</v>
      </c>
      <c r="C27" s="4" t="s">
        <v>27</v>
      </c>
      <c r="D27" s="8"/>
      <c r="E27" s="67">
        <v>0</v>
      </c>
    </row>
    <row r="28" spans="2:5" x14ac:dyDescent="0.25">
      <c r="B28" s="6" t="s">
        <v>9</v>
      </c>
      <c r="C28" s="4" t="s">
        <v>28</v>
      </c>
      <c r="D28" s="8"/>
      <c r="E28" s="67">
        <f>(E25+E26)/(220)*(20%)*(120)</f>
        <v>0</v>
      </c>
    </row>
    <row r="29" spans="2:5" x14ac:dyDescent="0.25">
      <c r="B29" s="6" t="s">
        <v>29</v>
      </c>
      <c r="C29" s="4" t="s">
        <v>30</v>
      </c>
      <c r="D29" s="9"/>
      <c r="E29" s="67">
        <v>0</v>
      </c>
    </row>
    <row r="30" spans="2:5" x14ac:dyDescent="0.25">
      <c r="B30" s="6" t="s">
        <v>31</v>
      </c>
      <c r="C30" s="4" t="s">
        <v>32</v>
      </c>
      <c r="D30" s="8"/>
      <c r="E30" s="67">
        <v>0</v>
      </c>
    </row>
    <row r="31" spans="2:5" x14ac:dyDescent="0.25">
      <c r="B31" s="136" t="s">
        <v>33</v>
      </c>
      <c r="C31" s="136"/>
      <c r="D31" s="136"/>
      <c r="E31" s="68">
        <f>SUM(E25:E30)</f>
        <v>0</v>
      </c>
    </row>
    <row r="32" spans="2:5" x14ac:dyDescent="0.25">
      <c r="B32" s="1"/>
      <c r="C32" s="1"/>
      <c r="D32" s="1"/>
      <c r="E32" s="10"/>
    </row>
    <row r="33" spans="2:5" x14ac:dyDescent="0.25">
      <c r="B33" s="140" t="s">
        <v>34</v>
      </c>
      <c r="C33" s="140"/>
      <c r="D33" s="140"/>
      <c r="E33" s="140"/>
    </row>
    <row r="34" spans="2:5" x14ac:dyDescent="0.25">
      <c r="B34" s="151" t="s">
        <v>35</v>
      </c>
      <c r="C34" s="151"/>
      <c r="D34" s="11" t="s">
        <v>23</v>
      </c>
      <c r="E34" s="11" t="s">
        <v>24</v>
      </c>
    </row>
    <row r="35" spans="2:5" x14ac:dyDescent="0.25">
      <c r="B35" s="6" t="s">
        <v>3</v>
      </c>
      <c r="C35" s="4" t="s">
        <v>119</v>
      </c>
      <c r="D35" s="12"/>
      <c r="E35" s="67">
        <f>TRUNC($E$31*D35,2)</f>
        <v>0</v>
      </c>
    </row>
    <row r="36" spans="2:5" x14ac:dyDescent="0.25">
      <c r="B36" s="6" t="s">
        <v>5</v>
      </c>
      <c r="C36" s="4" t="s">
        <v>120</v>
      </c>
      <c r="D36" s="13"/>
      <c r="E36" s="67">
        <f>TRUNC($E$31*D36,2)</f>
        <v>0</v>
      </c>
    </row>
    <row r="37" spans="2:5" x14ac:dyDescent="0.25">
      <c r="B37" s="136" t="s">
        <v>36</v>
      </c>
      <c r="C37" s="136"/>
      <c r="D37" s="14">
        <f>SUM(D35:D36)</f>
        <v>0</v>
      </c>
      <c r="E37" s="68">
        <f>SUM(E35:E36)</f>
        <v>0</v>
      </c>
    </row>
    <row r="38" spans="2:5" x14ac:dyDescent="0.25">
      <c r="B38" s="152"/>
      <c r="C38" s="153"/>
      <c r="D38" s="153"/>
      <c r="E38" s="153"/>
    </row>
    <row r="39" spans="2:5" x14ac:dyDescent="0.25">
      <c r="B39" s="151" t="s">
        <v>37</v>
      </c>
      <c r="C39" s="151"/>
      <c r="D39" s="11" t="s">
        <v>23</v>
      </c>
      <c r="E39" s="69" t="s">
        <v>24</v>
      </c>
    </row>
    <row r="40" spans="2:5" x14ac:dyDescent="0.25">
      <c r="B40" s="6" t="s">
        <v>3</v>
      </c>
      <c r="C40" s="4" t="s">
        <v>38</v>
      </c>
      <c r="D40" s="12"/>
      <c r="E40" s="67">
        <f>TRUNC(($E$31+$E$37)*$D$40,2)</f>
        <v>0</v>
      </c>
    </row>
    <row r="41" spans="2:5" x14ac:dyDescent="0.25">
      <c r="B41" s="6" t="s">
        <v>5</v>
      </c>
      <c r="C41" s="4" t="s">
        <v>39</v>
      </c>
      <c r="D41" s="12"/>
      <c r="E41" s="67">
        <f>TRUNC(($E$31+$E$37)*$D$41,2)</f>
        <v>0</v>
      </c>
    </row>
    <row r="42" spans="2:5" x14ac:dyDescent="0.25">
      <c r="B42" s="6" t="s">
        <v>7</v>
      </c>
      <c r="C42" s="4" t="s">
        <v>40</v>
      </c>
      <c r="D42" s="12"/>
      <c r="E42" s="67">
        <f>TRUNC(($E$31+$E$37)*$D$42,2)</f>
        <v>0</v>
      </c>
    </row>
    <row r="43" spans="2:5" x14ac:dyDescent="0.25">
      <c r="B43" s="6" t="s">
        <v>9</v>
      </c>
      <c r="C43" s="4" t="s">
        <v>41</v>
      </c>
      <c r="D43" s="12"/>
      <c r="E43" s="67">
        <f>TRUNC(($E$31+$E$37)*$D$43,2)</f>
        <v>0</v>
      </c>
    </row>
    <row r="44" spans="2:5" x14ac:dyDescent="0.25">
      <c r="B44" s="6" t="s">
        <v>29</v>
      </c>
      <c r="C44" s="4" t="s">
        <v>42</v>
      </c>
      <c r="D44" s="12"/>
      <c r="E44" s="67">
        <f>TRUNC(($E$31+$E$37)*$D$44,2)</f>
        <v>0</v>
      </c>
    </row>
    <row r="45" spans="2:5" x14ac:dyDescent="0.25">
      <c r="B45" s="6" t="s">
        <v>31</v>
      </c>
      <c r="C45" s="4" t="s">
        <v>43</v>
      </c>
      <c r="D45" s="12"/>
      <c r="E45" s="67">
        <f>TRUNC(($E$31+$E$37)*$D$45,2)</f>
        <v>0</v>
      </c>
    </row>
    <row r="46" spans="2:5" x14ac:dyDescent="0.25">
      <c r="B46" s="6" t="s">
        <v>44</v>
      </c>
      <c r="C46" s="4" t="s">
        <v>45</v>
      </c>
      <c r="D46" s="12"/>
      <c r="E46" s="67">
        <f>TRUNC(($E$31+$E$37)*$D$46,2)</f>
        <v>0</v>
      </c>
    </row>
    <row r="47" spans="2:5" x14ac:dyDescent="0.25">
      <c r="B47" s="6" t="s">
        <v>46</v>
      </c>
      <c r="C47" s="4" t="s">
        <v>47</v>
      </c>
      <c r="D47" s="12"/>
      <c r="E47" s="67">
        <f>TRUNC(($E$31+$E$37)*$D$47,2)</f>
        <v>0</v>
      </c>
    </row>
    <row r="48" spans="2:5" x14ac:dyDescent="0.25">
      <c r="B48" s="136" t="s">
        <v>48</v>
      </c>
      <c r="C48" s="136"/>
      <c r="D48" s="14">
        <f>SUM(D40:D47)</f>
        <v>0</v>
      </c>
      <c r="E48" s="68">
        <f>SUM(E40:E47)</f>
        <v>0</v>
      </c>
    </row>
    <row r="49" spans="2:6" x14ac:dyDescent="0.25">
      <c r="B49" s="149"/>
      <c r="C49" s="149"/>
      <c r="D49" s="149"/>
      <c r="E49" s="150"/>
    </row>
    <row r="50" spans="2:6" x14ac:dyDescent="0.25">
      <c r="B50" s="151" t="s">
        <v>49</v>
      </c>
      <c r="C50" s="151"/>
      <c r="D50" s="16"/>
      <c r="E50" s="11" t="s">
        <v>24</v>
      </c>
    </row>
    <row r="51" spans="2:6" x14ac:dyDescent="0.25">
      <c r="B51" s="6" t="s">
        <v>3</v>
      </c>
      <c r="C51" s="7" t="s">
        <v>121</v>
      </c>
      <c r="D51" s="3"/>
      <c r="E51" s="70"/>
    </row>
    <row r="52" spans="2:6" x14ac:dyDescent="0.25">
      <c r="B52" s="6" t="s">
        <v>5</v>
      </c>
      <c r="C52" s="7" t="s">
        <v>125</v>
      </c>
      <c r="D52" s="3"/>
      <c r="E52" s="70"/>
      <c r="F52" s="38"/>
    </row>
    <row r="53" spans="2:6" x14ac:dyDescent="0.25">
      <c r="B53" s="6" t="s">
        <v>7</v>
      </c>
      <c r="C53" s="37" t="s">
        <v>122</v>
      </c>
      <c r="D53" s="3"/>
      <c r="E53" s="70"/>
    </row>
    <row r="54" spans="2:6" x14ac:dyDescent="0.25">
      <c r="B54" s="6" t="s">
        <v>9</v>
      </c>
      <c r="C54" s="7" t="s">
        <v>51</v>
      </c>
      <c r="D54" s="3"/>
      <c r="E54" s="70"/>
    </row>
    <row r="55" spans="2:6" x14ac:dyDescent="0.25">
      <c r="B55" s="6" t="s">
        <v>29</v>
      </c>
      <c r="C55" s="37" t="s">
        <v>123</v>
      </c>
      <c r="D55" s="3"/>
      <c r="E55" s="70"/>
    </row>
    <row r="56" spans="2:6" x14ac:dyDescent="0.25">
      <c r="B56" s="6" t="s">
        <v>31</v>
      </c>
      <c r="C56" s="37" t="s">
        <v>124</v>
      </c>
      <c r="D56" s="3"/>
      <c r="E56" s="70"/>
    </row>
    <row r="57" spans="2:6" x14ac:dyDescent="0.25">
      <c r="B57" s="6" t="s">
        <v>44</v>
      </c>
      <c r="C57" s="7" t="s">
        <v>32</v>
      </c>
      <c r="D57" s="3"/>
      <c r="E57" s="70"/>
    </row>
    <row r="58" spans="2:6" x14ac:dyDescent="0.25">
      <c r="B58" s="136" t="s">
        <v>52</v>
      </c>
      <c r="C58" s="136"/>
      <c r="D58" s="136"/>
      <c r="E58" s="68">
        <f>SUM(E51:E57)</f>
        <v>0</v>
      </c>
    </row>
    <row r="59" spans="2:6" x14ac:dyDescent="0.25">
      <c r="B59" s="149"/>
      <c r="C59" s="149"/>
      <c r="D59" s="149"/>
      <c r="E59" s="150"/>
    </row>
    <row r="60" spans="2:6" x14ac:dyDescent="0.25">
      <c r="B60" s="143" t="s">
        <v>53</v>
      </c>
      <c r="C60" s="143"/>
      <c r="D60" s="143"/>
      <c r="E60" s="143"/>
    </row>
    <row r="61" spans="2:6" x14ac:dyDescent="0.25">
      <c r="B61" s="136" t="s">
        <v>54</v>
      </c>
      <c r="C61" s="136"/>
      <c r="D61" s="136"/>
      <c r="E61" s="6" t="s">
        <v>24</v>
      </c>
    </row>
    <row r="62" spans="2:6" x14ac:dyDescent="0.25">
      <c r="B62" s="6" t="s">
        <v>55</v>
      </c>
      <c r="C62" s="135" t="s">
        <v>56</v>
      </c>
      <c r="D62" s="135"/>
      <c r="E62" s="67">
        <f>E37</f>
        <v>0</v>
      </c>
    </row>
    <row r="63" spans="2:6" x14ac:dyDescent="0.25">
      <c r="B63" s="6" t="s">
        <v>57</v>
      </c>
      <c r="C63" s="135" t="s">
        <v>58</v>
      </c>
      <c r="D63" s="135"/>
      <c r="E63" s="67">
        <f>E48</f>
        <v>0</v>
      </c>
    </row>
    <row r="64" spans="2:6" x14ac:dyDescent="0.25">
      <c r="B64" s="6" t="s">
        <v>59</v>
      </c>
      <c r="C64" s="135" t="s">
        <v>60</v>
      </c>
      <c r="D64" s="135"/>
      <c r="E64" s="67">
        <f>E58</f>
        <v>0</v>
      </c>
    </row>
    <row r="65" spans="2:5" x14ac:dyDescent="0.25">
      <c r="B65" s="136" t="s">
        <v>61</v>
      </c>
      <c r="C65" s="136"/>
      <c r="D65" s="136"/>
      <c r="E65" s="68">
        <f>SUM(E62:E64)</f>
        <v>0</v>
      </c>
    </row>
    <row r="66" spans="2:5" x14ac:dyDescent="0.25">
      <c r="B66" s="138"/>
      <c r="C66" s="139"/>
      <c r="D66" s="139"/>
      <c r="E66" s="139"/>
    </row>
    <row r="67" spans="2:5" x14ac:dyDescent="0.25">
      <c r="B67" s="140" t="s">
        <v>62</v>
      </c>
      <c r="C67" s="140"/>
      <c r="D67" s="140"/>
      <c r="E67" s="140"/>
    </row>
    <row r="68" spans="2:5" x14ac:dyDescent="0.25">
      <c r="B68" s="6">
        <v>3</v>
      </c>
      <c r="C68" s="6" t="s">
        <v>63</v>
      </c>
      <c r="D68" s="6" t="s">
        <v>23</v>
      </c>
      <c r="E68" s="6" t="s">
        <v>24</v>
      </c>
    </row>
    <row r="69" spans="2:5" x14ac:dyDescent="0.25">
      <c r="B69" s="6" t="s">
        <v>3</v>
      </c>
      <c r="C69" s="4" t="s">
        <v>64</v>
      </c>
      <c r="D69" s="12"/>
      <c r="E69" s="67"/>
    </row>
    <row r="70" spans="2:5" x14ac:dyDescent="0.25">
      <c r="B70" s="6" t="s">
        <v>5</v>
      </c>
      <c r="C70" s="4" t="s">
        <v>65</v>
      </c>
      <c r="D70" s="12"/>
      <c r="E70" s="67"/>
    </row>
    <row r="71" spans="2:5" x14ac:dyDescent="0.25">
      <c r="B71" s="6" t="s">
        <v>7</v>
      </c>
      <c r="C71" s="4" t="s">
        <v>66</v>
      </c>
      <c r="D71" s="12"/>
      <c r="E71" s="67"/>
    </row>
    <row r="72" spans="2:5" x14ac:dyDescent="0.25">
      <c r="B72" s="6" t="s">
        <v>9</v>
      </c>
      <c r="C72" s="4" t="s">
        <v>67</v>
      </c>
      <c r="D72" s="13"/>
      <c r="E72" s="67"/>
    </row>
    <row r="73" spans="2:5" ht="25.5" customHeight="1" x14ac:dyDescent="0.25">
      <c r="B73" s="6" t="s">
        <v>29</v>
      </c>
      <c r="C73" s="62" t="s">
        <v>68</v>
      </c>
      <c r="D73" s="12"/>
      <c r="E73" s="67"/>
    </row>
    <row r="74" spans="2:5" x14ac:dyDescent="0.25">
      <c r="B74" s="136" t="s">
        <v>69</v>
      </c>
      <c r="C74" s="136"/>
      <c r="D74" s="14">
        <f>SUM(D69:D73)</f>
        <v>0</v>
      </c>
      <c r="E74" s="68">
        <f>SUM(E69:E73)</f>
        <v>0</v>
      </c>
    </row>
    <row r="75" spans="2:5" x14ac:dyDescent="0.25">
      <c r="B75" s="147"/>
      <c r="C75" s="148"/>
      <c r="D75" s="148"/>
      <c r="E75" s="148"/>
    </row>
    <row r="76" spans="2:5" x14ac:dyDescent="0.25">
      <c r="B76" s="140" t="s">
        <v>70</v>
      </c>
      <c r="C76" s="140"/>
      <c r="D76" s="140"/>
      <c r="E76" s="140"/>
    </row>
    <row r="77" spans="2:5" x14ac:dyDescent="0.25">
      <c r="B77" s="136" t="s">
        <v>71</v>
      </c>
      <c r="C77" s="136"/>
      <c r="D77" s="6" t="s">
        <v>23</v>
      </c>
      <c r="E77" s="6" t="s">
        <v>24</v>
      </c>
    </row>
    <row r="78" spans="2:5" x14ac:dyDescent="0.25">
      <c r="B78" s="6" t="s">
        <v>3</v>
      </c>
      <c r="C78" s="4" t="s">
        <v>72</v>
      </c>
      <c r="D78" s="12"/>
      <c r="E78" s="67">
        <f>TRUNC(($E$31)*D78,2)</f>
        <v>0</v>
      </c>
    </row>
    <row r="79" spans="2:5" x14ac:dyDescent="0.25">
      <c r="B79" s="6" t="s">
        <v>5</v>
      </c>
      <c r="C79" s="4" t="s">
        <v>73</v>
      </c>
      <c r="D79" s="12"/>
      <c r="E79" s="67">
        <f t="shared" ref="E79:E83" si="0">TRUNC(($E$31)*D79,2)</f>
        <v>0</v>
      </c>
    </row>
    <row r="80" spans="2:5" x14ac:dyDescent="0.25">
      <c r="B80" s="6" t="s">
        <v>7</v>
      </c>
      <c r="C80" s="4" t="s">
        <v>74</v>
      </c>
      <c r="D80" s="12"/>
      <c r="E80" s="67">
        <f t="shared" si="0"/>
        <v>0</v>
      </c>
    </row>
    <row r="81" spans="2:5" x14ac:dyDescent="0.25">
      <c r="B81" s="6" t="s">
        <v>9</v>
      </c>
      <c r="C81" s="4" t="s">
        <v>75</v>
      </c>
      <c r="D81" s="12"/>
      <c r="E81" s="67">
        <f t="shared" si="0"/>
        <v>0</v>
      </c>
    </row>
    <row r="82" spans="2:5" x14ac:dyDescent="0.25">
      <c r="B82" s="6" t="s">
        <v>29</v>
      </c>
      <c r="C82" s="4" t="s">
        <v>76</v>
      </c>
      <c r="D82" s="12"/>
      <c r="E82" s="67">
        <f t="shared" si="0"/>
        <v>0</v>
      </c>
    </row>
    <row r="83" spans="2:5" x14ac:dyDescent="0.25">
      <c r="B83" s="6" t="s">
        <v>31</v>
      </c>
      <c r="C83" s="4" t="s">
        <v>77</v>
      </c>
      <c r="D83" s="12"/>
      <c r="E83" s="67">
        <f t="shared" si="0"/>
        <v>0</v>
      </c>
    </row>
    <row r="84" spans="2:5" x14ac:dyDescent="0.25">
      <c r="B84" s="136" t="s">
        <v>78</v>
      </c>
      <c r="C84" s="136"/>
      <c r="D84" s="14">
        <f>SUM(D78:D83)</f>
        <v>0</v>
      </c>
      <c r="E84" s="68">
        <f>SUM(E78:E83)</f>
        <v>0</v>
      </c>
    </row>
    <row r="85" spans="2:5" x14ac:dyDescent="0.25">
      <c r="B85" s="145"/>
      <c r="C85" s="146"/>
      <c r="D85" s="146"/>
      <c r="E85" s="146"/>
    </row>
    <row r="86" spans="2:5" x14ac:dyDescent="0.25">
      <c r="B86" s="136" t="s">
        <v>79</v>
      </c>
      <c r="C86" s="136"/>
      <c r="D86" s="6" t="s">
        <v>23</v>
      </c>
      <c r="E86" s="6" t="s">
        <v>24</v>
      </c>
    </row>
    <row r="87" spans="2:5" x14ac:dyDescent="0.25">
      <c r="B87" s="6" t="s">
        <v>3</v>
      </c>
      <c r="C87" s="62" t="s">
        <v>80</v>
      </c>
      <c r="D87" s="12">
        <v>0</v>
      </c>
      <c r="E87" s="67">
        <v>0</v>
      </c>
    </row>
    <row r="88" spans="2:5" x14ac:dyDescent="0.25">
      <c r="B88" s="136" t="s">
        <v>81</v>
      </c>
      <c r="C88" s="136"/>
      <c r="D88" s="14">
        <v>0</v>
      </c>
      <c r="E88" s="68">
        <v>0</v>
      </c>
    </row>
    <row r="89" spans="2:5" x14ac:dyDescent="0.25">
      <c r="B89" s="141"/>
      <c r="C89" s="142"/>
      <c r="D89" s="142"/>
      <c r="E89" s="142"/>
    </row>
    <row r="90" spans="2:5" x14ac:dyDescent="0.25">
      <c r="B90" s="143" t="s">
        <v>82</v>
      </c>
      <c r="C90" s="143"/>
      <c r="D90" s="143"/>
      <c r="E90" s="143"/>
    </row>
    <row r="91" spans="2:5" x14ac:dyDescent="0.25">
      <c r="B91" s="136" t="s">
        <v>83</v>
      </c>
      <c r="C91" s="136"/>
      <c r="D91" s="136"/>
      <c r="E91" s="6" t="s">
        <v>24</v>
      </c>
    </row>
    <row r="92" spans="2:5" x14ac:dyDescent="0.25">
      <c r="B92" s="6" t="s">
        <v>84</v>
      </c>
      <c r="C92" s="135" t="s">
        <v>85</v>
      </c>
      <c r="D92" s="135"/>
      <c r="E92" s="67">
        <f>E84</f>
        <v>0</v>
      </c>
    </row>
    <row r="93" spans="2:5" x14ac:dyDescent="0.25">
      <c r="B93" s="6" t="s">
        <v>86</v>
      </c>
      <c r="C93" s="135" t="s">
        <v>87</v>
      </c>
      <c r="D93" s="135"/>
      <c r="E93" s="67">
        <f>E88</f>
        <v>0</v>
      </c>
    </row>
    <row r="94" spans="2:5" x14ac:dyDescent="0.25">
      <c r="B94" s="136" t="s">
        <v>88</v>
      </c>
      <c r="C94" s="136"/>
      <c r="D94" s="136"/>
      <c r="E94" s="68">
        <f>SUM(E92:E93)</f>
        <v>0</v>
      </c>
    </row>
    <row r="95" spans="2:5" x14ac:dyDescent="0.25">
      <c r="B95" s="138"/>
      <c r="C95" s="139"/>
      <c r="D95" s="139"/>
      <c r="E95" s="139"/>
    </row>
    <row r="96" spans="2:5" x14ac:dyDescent="0.25">
      <c r="B96" s="140" t="s">
        <v>89</v>
      </c>
      <c r="C96" s="140"/>
      <c r="D96" s="140"/>
      <c r="E96" s="140"/>
    </row>
    <row r="97" spans="2:5" x14ac:dyDescent="0.25">
      <c r="B97" s="6">
        <v>5</v>
      </c>
      <c r="C97" s="6" t="s">
        <v>90</v>
      </c>
      <c r="D97" s="6"/>
      <c r="E97" s="6" t="s">
        <v>24</v>
      </c>
    </row>
    <row r="98" spans="2:5" x14ac:dyDescent="0.25">
      <c r="B98" s="6" t="s">
        <v>3</v>
      </c>
      <c r="C98" s="7" t="s">
        <v>91</v>
      </c>
      <c r="D98" s="12"/>
      <c r="E98" s="67"/>
    </row>
    <row r="99" spans="2:5" x14ac:dyDescent="0.25">
      <c r="B99" s="6" t="s">
        <v>5</v>
      </c>
      <c r="C99" s="60" t="s">
        <v>175</v>
      </c>
      <c r="D99" s="12"/>
      <c r="E99" s="67"/>
    </row>
    <row r="100" spans="2:5" x14ac:dyDescent="0.25">
      <c r="B100" s="15" t="s">
        <v>7</v>
      </c>
      <c r="C100" s="60" t="s">
        <v>176</v>
      </c>
      <c r="D100" s="3"/>
      <c r="E100" s="67"/>
    </row>
    <row r="101" spans="2:5" x14ac:dyDescent="0.25">
      <c r="B101" s="15" t="s">
        <v>9</v>
      </c>
      <c r="C101" s="60" t="s">
        <v>32</v>
      </c>
      <c r="D101" s="3"/>
      <c r="E101" s="67"/>
    </row>
    <row r="102" spans="2:5" x14ac:dyDescent="0.25">
      <c r="B102" s="136" t="s">
        <v>92</v>
      </c>
      <c r="C102" s="136"/>
      <c r="D102" s="14"/>
      <c r="E102" s="68">
        <f>SUM(E98:E101)</f>
        <v>0</v>
      </c>
    </row>
    <row r="103" spans="2:5" x14ac:dyDescent="0.25">
      <c r="B103" s="138"/>
      <c r="C103" s="139"/>
      <c r="D103" s="139"/>
      <c r="E103" s="139"/>
    </row>
    <row r="104" spans="2:5" x14ac:dyDescent="0.25">
      <c r="B104" s="140" t="s">
        <v>93</v>
      </c>
      <c r="C104" s="140"/>
      <c r="D104" s="140"/>
      <c r="E104" s="140"/>
    </row>
    <row r="105" spans="2:5" x14ac:dyDescent="0.25">
      <c r="B105" s="6">
        <v>6</v>
      </c>
      <c r="C105" s="6" t="s">
        <v>94</v>
      </c>
      <c r="D105" s="6" t="s">
        <v>23</v>
      </c>
      <c r="E105" s="6" t="s">
        <v>24</v>
      </c>
    </row>
    <row r="106" spans="2:5" x14ac:dyDescent="0.25">
      <c r="B106" s="6" t="s">
        <v>3</v>
      </c>
      <c r="C106" s="4" t="s">
        <v>95</v>
      </c>
      <c r="D106" s="17">
        <v>0.05</v>
      </c>
      <c r="E106" s="67">
        <f>TRUNC(((E130)*D106),2)</f>
        <v>0</v>
      </c>
    </row>
    <row r="107" spans="2:5" x14ac:dyDescent="0.25">
      <c r="B107" s="6" t="s">
        <v>5</v>
      </c>
      <c r="C107" s="4" t="s">
        <v>96</v>
      </c>
      <c r="D107" s="17">
        <v>0.1</v>
      </c>
      <c r="E107" s="67">
        <f>TRUNC(((E130+E106)*D107),2)</f>
        <v>0</v>
      </c>
    </row>
    <row r="108" spans="2:5" x14ac:dyDescent="0.25">
      <c r="B108" s="6" t="s">
        <v>7</v>
      </c>
      <c r="C108" s="63" t="s">
        <v>97</v>
      </c>
      <c r="D108" s="8"/>
      <c r="E108" s="71"/>
    </row>
    <row r="109" spans="2:5" x14ac:dyDescent="0.25">
      <c r="B109" s="6" t="s">
        <v>98</v>
      </c>
      <c r="C109" s="4" t="s">
        <v>99</v>
      </c>
      <c r="D109" s="19">
        <v>6.4999999999999997E-3</v>
      </c>
      <c r="E109" s="67">
        <f>TRUNC(D109*((E130+E106+E107)/(1-D114)),2)</f>
        <v>0</v>
      </c>
    </row>
    <row r="110" spans="2:5" x14ac:dyDescent="0.25">
      <c r="B110" s="6" t="s">
        <v>100</v>
      </c>
      <c r="C110" s="4" t="s">
        <v>101</v>
      </c>
      <c r="D110" s="19">
        <v>0.03</v>
      </c>
      <c r="E110" s="67">
        <f>TRUNC(D110*(E130+E106+E107)/(1-D114),2)</f>
        <v>0</v>
      </c>
    </row>
    <row r="111" spans="2:5" x14ac:dyDescent="0.25">
      <c r="B111" s="6" t="s">
        <v>102</v>
      </c>
      <c r="C111" s="4" t="s">
        <v>103</v>
      </c>
      <c r="D111" s="19">
        <v>0.05</v>
      </c>
      <c r="E111" s="67">
        <f>TRUNC(D111*(E130+E106+E107)/(1-D114),2)</f>
        <v>0</v>
      </c>
    </row>
    <row r="112" spans="2:5" x14ac:dyDescent="0.25">
      <c r="B112" s="136" t="s">
        <v>104</v>
      </c>
      <c r="C112" s="136"/>
      <c r="D112" s="19">
        <f>SUM(D106:D111)</f>
        <v>0.23650000000000004</v>
      </c>
      <c r="E112" s="68">
        <f>SUM(E106:E111)</f>
        <v>0</v>
      </c>
    </row>
    <row r="113" spans="2:5" x14ac:dyDescent="0.25">
      <c r="B113" s="2"/>
      <c r="C113" s="137"/>
      <c r="D113" s="137"/>
      <c r="E113" s="137"/>
    </row>
    <row r="114" spans="2:5" x14ac:dyDescent="0.25">
      <c r="B114" s="20" t="s">
        <v>105</v>
      </c>
      <c r="C114" s="64" t="s">
        <v>106</v>
      </c>
      <c r="D114" s="21">
        <f>D109+D110+D111</f>
        <v>8.6499999999999994E-2</v>
      </c>
      <c r="E114" s="22"/>
    </row>
    <row r="115" spans="2:5" x14ac:dyDescent="0.25">
      <c r="B115" s="23"/>
      <c r="C115" s="27">
        <v>100</v>
      </c>
      <c r="D115" s="24"/>
      <c r="E115" s="25"/>
    </row>
    <row r="116" spans="2:5" x14ac:dyDescent="0.25">
      <c r="B116" s="26"/>
      <c r="C116" s="27"/>
      <c r="D116" s="24"/>
      <c r="E116" s="25"/>
    </row>
    <row r="117" spans="2:5" x14ac:dyDescent="0.25">
      <c r="B117" s="23" t="s">
        <v>107</v>
      </c>
      <c r="C117" s="27" t="s">
        <v>108</v>
      </c>
      <c r="D117" s="24"/>
      <c r="E117" s="25">
        <f>E31+E65+E74+E94+E102+E106+E107</f>
        <v>0</v>
      </c>
    </row>
    <row r="118" spans="2:5" x14ac:dyDescent="0.25">
      <c r="B118" s="23"/>
      <c r="C118" s="27"/>
      <c r="D118" s="24"/>
      <c r="E118" s="25"/>
    </row>
    <row r="119" spans="2:5" x14ac:dyDescent="0.25">
      <c r="B119" s="23" t="s">
        <v>109</v>
      </c>
      <c r="C119" s="27" t="s">
        <v>110</v>
      </c>
      <c r="D119" s="24"/>
      <c r="E119" s="25">
        <f>TRUNC(E117/(1-D114),2)</f>
        <v>0</v>
      </c>
    </row>
    <row r="120" spans="2:5" x14ac:dyDescent="0.25">
      <c r="B120" s="23"/>
      <c r="C120" s="27"/>
      <c r="D120" s="24"/>
      <c r="E120" s="25"/>
    </row>
    <row r="121" spans="2:5" x14ac:dyDescent="0.25">
      <c r="B121" s="28"/>
      <c r="C121" s="65" t="s">
        <v>111</v>
      </c>
      <c r="D121" s="29"/>
      <c r="E121" s="30">
        <f>E119-E117</f>
        <v>0</v>
      </c>
    </row>
    <row r="122" spans="2:5" x14ac:dyDescent="0.25">
      <c r="B122" s="2"/>
      <c r="C122" s="2"/>
      <c r="D122" s="2"/>
      <c r="E122" s="10"/>
    </row>
    <row r="123" spans="2:5" x14ac:dyDescent="0.25">
      <c r="B123" s="143" t="s">
        <v>112</v>
      </c>
      <c r="C123" s="143"/>
      <c r="D123" s="143"/>
      <c r="E123" s="143"/>
    </row>
    <row r="124" spans="2:5" x14ac:dyDescent="0.25">
      <c r="B124" s="136" t="s">
        <v>113</v>
      </c>
      <c r="C124" s="136"/>
      <c r="D124" s="136"/>
      <c r="E124" s="6" t="s">
        <v>24</v>
      </c>
    </row>
    <row r="125" spans="2:5" x14ac:dyDescent="0.25">
      <c r="B125" s="3" t="s">
        <v>3</v>
      </c>
      <c r="C125" s="135" t="s">
        <v>21</v>
      </c>
      <c r="D125" s="135"/>
      <c r="E125" s="67">
        <f>E31</f>
        <v>0</v>
      </c>
    </row>
    <row r="126" spans="2:5" x14ac:dyDescent="0.25">
      <c r="B126" s="3" t="s">
        <v>5</v>
      </c>
      <c r="C126" s="135" t="s">
        <v>34</v>
      </c>
      <c r="D126" s="135"/>
      <c r="E126" s="67">
        <f>E65</f>
        <v>0</v>
      </c>
    </row>
    <row r="127" spans="2:5" x14ac:dyDescent="0.25">
      <c r="B127" s="3" t="s">
        <v>7</v>
      </c>
      <c r="C127" s="135" t="s">
        <v>62</v>
      </c>
      <c r="D127" s="135"/>
      <c r="E127" s="67">
        <f>E74</f>
        <v>0</v>
      </c>
    </row>
    <row r="128" spans="2:5" x14ac:dyDescent="0.25">
      <c r="B128" s="3" t="s">
        <v>9</v>
      </c>
      <c r="C128" s="135" t="s">
        <v>70</v>
      </c>
      <c r="D128" s="135"/>
      <c r="E128" s="67">
        <f>E94</f>
        <v>0</v>
      </c>
    </row>
    <row r="129" spans="2:5" x14ac:dyDescent="0.25">
      <c r="B129" s="3" t="s">
        <v>29</v>
      </c>
      <c r="C129" s="135" t="s">
        <v>89</v>
      </c>
      <c r="D129" s="135"/>
      <c r="E129" s="67">
        <f>E102</f>
        <v>0</v>
      </c>
    </row>
    <row r="130" spans="2:5" x14ac:dyDescent="0.25">
      <c r="B130" s="6"/>
      <c r="C130" s="136" t="s">
        <v>114</v>
      </c>
      <c r="D130" s="136"/>
      <c r="E130" s="68">
        <f>SUM(E125:E129)</f>
        <v>0</v>
      </c>
    </row>
    <row r="131" spans="2:5" x14ac:dyDescent="0.25">
      <c r="B131" s="3" t="s">
        <v>31</v>
      </c>
      <c r="C131" s="135" t="s">
        <v>93</v>
      </c>
      <c r="D131" s="135"/>
      <c r="E131" s="67">
        <f>E112</f>
        <v>0</v>
      </c>
    </row>
    <row r="132" spans="2:5" ht="18.75" x14ac:dyDescent="0.25">
      <c r="B132" s="144" t="s">
        <v>115</v>
      </c>
      <c r="C132" s="144"/>
      <c r="D132" s="144"/>
      <c r="E132" s="72">
        <f>TRUNC(E130+E131,2)</f>
        <v>0</v>
      </c>
    </row>
    <row r="133" spans="2:5" x14ac:dyDescent="0.25">
      <c r="B133" s="31"/>
      <c r="C133" s="31"/>
      <c r="D133" s="31"/>
      <c r="E133" s="32"/>
    </row>
    <row r="134" spans="2:5" x14ac:dyDescent="0.25">
      <c r="B134" s="31"/>
      <c r="C134" s="31"/>
      <c r="D134" s="31"/>
      <c r="E134" s="31"/>
    </row>
    <row r="135" spans="2:5" x14ac:dyDescent="0.25">
      <c r="B135" s="33"/>
      <c r="C135" s="34"/>
      <c r="D135" s="31"/>
      <c r="E135" s="31"/>
    </row>
    <row r="136" spans="2:5" x14ac:dyDescent="0.25">
      <c r="B136" s="35"/>
      <c r="C136" s="35"/>
    </row>
    <row r="137" spans="2:5" x14ac:dyDescent="0.25">
      <c r="B137" s="36"/>
      <c r="C137" s="31"/>
    </row>
    <row r="138" spans="2:5" x14ac:dyDescent="0.25">
      <c r="B138" s="36"/>
      <c r="C138" s="31"/>
    </row>
  </sheetData>
  <mergeCells count="71">
    <mergeCell ref="B1:E1"/>
    <mergeCell ref="B2:E2"/>
    <mergeCell ref="B3:E3"/>
    <mergeCell ref="B4:E4"/>
    <mergeCell ref="D18:E18"/>
    <mergeCell ref="B5:E5"/>
    <mergeCell ref="B6:E6"/>
    <mergeCell ref="D7:E7"/>
    <mergeCell ref="D8:E8"/>
    <mergeCell ref="D9:E9"/>
    <mergeCell ref="D10:E10"/>
    <mergeCell ref="B12:E12"/>
    <mergeCell ref="D13:E13"/>
    <mergeCell ref="D14:E14"/>
    <mergeCell ref="B16:E16"/>
    <mergeCell ref="D17:E17"/>
    <mergeCell ref="B48:C48"/>
    <mergeCell ref="D19:E19"/>
    <mergeCell ref="D20:E20"/>
    <mergeCell ref="D21:E21"/>
    <mergeCell ref="B22:E22"/>
    <mergeCell ref="B23:E23"/>
    <mergeCell ref="B31:D31"/>
    <mergeCell ref="B33:E33"/>
    <mergeCell ref="B34:C34"/>
    <mergeCell ref="B37:C37"/>
    <mergeCell ref="B38:E38"/>
    <mergeCell ref="B39:C39"/>
    <mergeCell ref="B67:E67"/>
    <mergeCell ref="B49:E49"/>
    <mergeCell ref="B50:C50"/>
    <mergeCell ref="B58:D58"/>
    <mergeCell ref="B59:E59"/>
    <mergeCell ref="B60:E60"/>
    <mergeCell ref="B61:D61"/>
    <mergeCell ref="C62:D62"/>
    <mergeCell ref="C63:D63"/>
    <mergeCell ref="C64:D64"/>
    <mergeCell ref="B65:D65"/>
    <mergeCell ref="B66:E66"/>
    <mergeCell ref="C92:D92"/>
    <mergeCell ref="B74:C74"/>
    <mergeCell ref="B75:E75"/>
    <mergeCell ref="B76:E76"/>
    <mergeCell ref="B77:C77"/>
    <mergeCell ref="B84:C84"/>
    <mergeCell ref="B85:E85"/>
    <mergeCell ref="B86:C86"/>
    <mergeCell ref="B88:C88"/>
    <mergeCell ref="B89:E89"/>
    <mergeCell ref="B90:E90"/>
    <mergeCell ref="B91:D91"/>
    <mergeCell ref="C125:D125"/>
    <mergeCell ref="C93:D93"/>
    <mergeCell ref="B94:D94"/>
    <mergeCell ref="B95:E95"/>
    <mergeCell ref="B96:E96"/>
    <mergeCell ref="B102:C102"/>
    <mergeCell ref="B103:E103"/>
    <mergeCell ref="B104:E104"/>
    <mergeCell ref="B112:C112"/>
    <mergeCell ref="C113:E113"/>
    <mergeCell ref="B123:E123"/>
    <mergeCell ref="B124:D124"/>
    <mergeCell ref="B132:D132"/>
    <mergeCell ref="C126:D126"/>
    <mergeCell ref="C127:D127"/>
    <mergeCell ref="C128:D128"/>
    <mergeCell ref="C129:D129"/>
    <mergeCell ref="C130:D130"/>
    <mergeCell ref="C131:D131"/>
  </mergeCells>
  <pageMargins left="0.511811024" right="0.511811024" top="0.78740157499999996" bottom="0.78740157499999996" header="0.31496062000000002" footer="0.31496062000000002"/>
  <pageSetup paperSize="9" scale="73"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5E08C-F746-4D49-9AE6-770A89FD0B45}">
  <sheetPr>
    <pageSetUpPr fitToPage="1"/>
  </sheetPr>
  <dimension ref="A1:H30"/>
  <sheetViews>
    <sheetView topLeftCell="A11" workbookViewId="0">
      <selection activeCell="E19" sqref="E19:H26"/>
    </sheetView>
  </sheetViews>
  <sheetFormatPr defaultRowHeight="15.75" x14ac:dyDescent="0.25"/>
  <cols>
    <col min="1" max="1" width="11" style="39" customWidth="1"/>
    <col min="2" max="2" width="49.140625" style="40" customWidth="1"/>
    <col min="3" max="6" width="22.42578125" style="39" customWidth="1"/>
    <col min="7" max="7" width="24.7109375" style="39" customWidth="1"/>
    <col min="8" max="8" width="10.5703125" style="39" bestFit="1" customWidth="1"/>
    <col min="9" max="16384" width="9.140625" style="39"/>
  </cols>
  <sheetData>
    <row r="1" spans="1:8" x14ac:dyDescent="0.25">
      <c r="A1" s="163"/>
      <c r="B1" s="163"/>
      <c r="C1" s="163"/>
      <c r="D1" s="163"/>
      <c r="E1" s="163"/>
      <c r="F1" s="163"/>
    </row>
    <row r="2" spans="1:8" x14ac:dyDescent="0.25">
      <c r="A2" s="164" t="s">
        <v>126</v>
      </c>
      <c r="B2" s="164"/>
      <c r="C2" s="164"/>
      <c r="D2" s="164"/>
      <c r="E2" s="164"/>
      <c r="F2" s="164"/>
    </row>
    <row r="3" spans="1:8" x14ac:dyDescent="0.25">
      <c r="A3" s="41"/>
      <c r="B3" s="42"/>
      <c r="C3" s="41"/>
      <c r="D3" s="41"/>
      <c r="E3" s="43"/>
      <c r="F3" s="43"/>
    </row>
    <row r="4" spans="1:8" x14ac:dyDescent="0.25">
      <c r="A4" s="165" t="s">
        <v>235</v>
      </c>
      <c r="B4" s="165"/>
      <c r="C4" s="165"/>
      <c r="D4" s="165"/>
      <c r="E4" s="165"/>
      <c r="F4" s="165"/>
      <c r="G4" s="113" t="s">
        <v>217</v>
      </c>
      <c r="H4" s="160" t="s">
        <v>223</v>
      </c>
    </row>
    <row r="5" spans="1:8" x14ac:dyDescent="0.25">
      <c r="A5" s="44" t="s">
        <v>127</v>
      </c>
      <c r="B5" s="45" t="s">
        <v>128</v>
      </c>
      <c r="C5" s="44" t="s">
        <v>129</v>
      </c>
      <c r="D5" s="44" t="s">
        <v>130</v>
      </c>
      <c r="E5" s="46" t="s">
        <v>131</v>
      </c>
      <c r="F5" s="46" t="s">
        <v>132</v>
      </c>
      <c r="G5" s="114">
        <v>5.0605200000000003E-2</v>
      </c>
      <c r="H5" s="161"/>
    </row>
    <row r="6" spans="1:8" ht="31.5" x14ac:dyDescent="0.25">
      <c r="A6" s="47">
        <v>1</v>
      </c>
      <c r="B6" s="48" t="s">
        <v>133</v>
      </c>
      <c r="C6" s="49">
        <v>12</v>
      </c>
      <c r="D6" s="50">
        <v>6</v>
      </c>
      <c r="E6" s="51"/>
      <c r="F6" s="52"/>
      <c r="G6" s="105"/>
      <c r="H6" s="106"/>
    </row>
    <row r="7" spans="1:8" ht="47.25" x14ac:dyDescent="0.25">
      <c r="A7" s="47">
        <v>2</v>
      </c>
      <c r="B7" s="48" t="s">
        <v>134</v>
      </c>
      <c r="C7" s="49">
        <v>12</v>
      </c>
      <c r="D7" s="50">
        <v>6</v>
      </c>
      <c r="E7" s="51"/>
      <c r="F7" s="52"/>
      <c r="G7" s="105"/>
      <c r="H7" s="106"/>
    </row>
    <row r="8" spans="1:8" ht="47.25" x14ac:dyDescent="0.25">
      <c r="A8" s="47">
        <v>3</v>
      </c>
      <c r="B8" s="48" t="s">
        <v>135</v>
      </c>
      <c r="C8" s="49">
        <v>12</v>
      </c>
      <c r="D8" s="50">
        <v>4</v>
      </c>
      <c r="E8" s="51"/>
      <c r="F8" s="52"/>
      <c r="G8" s="105"/>
      <c r="H8" s="106"/>
    </row>
    <row r="9" spans="1:8" ht="31.5" x14ac:dyDescent="0.25">
      <c r="A9" s="47">
        <v>4</v>
      </c>
      <c r="B9" s="48" t="s">
        <v>136</v>
      </c>
      <c r="C9" s="49">
        <v>12</v>
      </c>
      <c r="D9" s="50">
        <v>2</v>
      </c>
      <c r="E9" s="51"/>
      <c r="F9" s="52"/>
      <c r="G9" s="105"/>
      <c r="H9" s="106"/>
    </row>
    <row r="10" spans="1:8" ht="31.5" x14ac:dyDescent="0.25">
      <c r="A10" s="47">
        <v>5</v>
      </c>
      <c r="B10" s="48" t="s">
        <v>137</v>
      </c>
      <c r="C10" s="49">
        <v>12</v>
      </c>
      <c r="D10" s="53">
        <v>1</v>
      </c>
      <c r="E10" s="51"/>
      <c r="F10" s="52"/>
      <c r="G10" s="105"/>
      <c r="H10" s="106"/>
    </row>
    <row r="11" spans="1:8" ht="31.5" x14ac:dyDescent="0.25">
      <c r="A11" s="47">
        <v>6</v>
      </c>
      <c r="B11" s="48" t="s">
        <v>138</v>
      </c>
      <c r="C11" s="49">
        <v>12</v>
      </c>
      <c r="D11" s="53">
        <v>1</v>
      </c>
      <c r="E11" s="51"/>
      <c r="F11" s="52"/>
      <c r="G11" s="105"/>
      <c r="H11" s="106"/>
    </row>
    <row r="12" spans="1:8" ht="31.5" x14ac:dyDescent="0.25">
      <c r="A12" s="47">
        <v>7</v>
      </c>
      <c r="B12" s="48" t="s">
        <v>139</v>
      </c>
      <c r="C12" s="49">
        <v>12</v>
      </c>
      <c r="D12" s="50">
        <v>1</v>
      </c>
      <c r="E12" s="51"/>
      <c r="F12" s="52"/>
      <c r="G12" s="105"/>
      <c r="H12" s="106"/>
    </row>
    <row r="13" spans="1:8" ht="78.75" x14ac:dyDescent="0.25">
      <c r="A13" s="47">
        <v>8</v>
      </c>
      <c r="B13" s="48" t="s">
        <v>140</v>
      </c>
      <c r="C13" s="49">
        <v>12</v>
      </c>
      <c r="D13" s="50">
        <v>1</v>
      </c>
      <c r="E13" s="51"/>
      <c r="F13" s="52"/>
      <c r="G13" s="105"/>
      <c r="H13" s="106"/>
    </row>
    <row r="14" spans="1:8" x14ac:dyDescent="0.25">
      <c r="A14" s="47">
        <v>9</v>
      </c>
      <c r="B14" s="48" t="s">
        <v>141</v>
      </c>
      <c r="C14" s="49">
        <v>12</v>
      </c>
      <c r="D14" s="50">
        <v>1</v>
      </c>
      <c r="E14" s="51"/>
      <c r="F14" s="52"/>
      <c r="G14" s="105"/>
      <c r="H14" s="106"/>
    </row>
    <row r="15" spans="1:8" x14ac:dyDescent="0.25">
      <c r="A15" s="162" t="s">
        <v>142</v>
      </c>
      <c r="B15" s="162"/>
      <c r="C15" s="162"/>
      <c r="D15" s="162"/>
      <c r="E15" s="162"/>
      <c r="F15" s="55">
        <f>SUM(F6:F14)</f>
        <v>0</v>
      </c>
      <c r="H15" s="115">
        <f>SUM(H6:H14)</f>
        <v>0</v>
      </c>
    </row>
    <row r="16" spans="1:8" x14ac:dyDescent="0.25">
      <c r="A16" s="166"/>
      <c r="B16" s="166"/>
      <c r="C16" s="166"/>
      <c r="D16" s="166"/>
      <c r="E16" s="166"/>
      <c r="F16" s="166"/>
    </row>
    <row r="17" spans="1:8" x14ac:dyDescent="0.25">
      <c r="A17" s="165" t="s">
        <v>143</v>
      </c>
      <c r="B17" s="165"/>
      <c r="C17" s="165"/>
      <c r="D17" s="165"/>
      <c r="E17" s="165"/>
      <c r="F17" s="165"/>
      <c r="G17" s="113" t="s">
        <v>217</v>
      </c>
      <c r="H17" s="160" t="s">
        <v>223</v>
      </c>
    </row>
    <row r="18" spans="1:8" x14ac:dyDescent="0.25">
      <c r="A18" s="44" t="s">
        <v>127</v>
      </c>
      <c r="B18" s="45" t="s">
        <v>128</v>
      </c>
      <c r="C18" s="44" t="s">
        <v>129</v>
      </c>
      <c r="D18" s="44" t="s">
        <v>130</v>
      </c>
      <c r="E18" s="46" t="s">
        <v>131</v>
      </c>
      <c r="F18" s="46" t="s">
        <v>132</v>
      </c>
      <c r="G18" s="114">
        <v>5.0605200000000003E-2</v>
      </c>
      <c r="H18" s="161"/>
    </row>
    <row r="19" spans="1:8" x14ac:dyDescent="0.25">
      <c r="A19" s="47">
        <v>1</v>
      </c>
      <c r="B19" s="48" t="s">
        <v>144</v>
      </c>
      <c r="C19" s="49">
        <v>12</v>
      </c>
      <c r="D19" s="50">
        <v>1</v>
      </c>
      <c r="E19" s="51"/>
      <c r="F19" s="52"/>
      <c r="G19" s="107"/>
      <c r="H19" s="106"/>
    </row>
    <row r="20" spans="1:8" x14ac:dyDescent="0.25">
      <c r="A20" s="47">
        <v>2</v>
      </c>
      <c r="B20" s="48" t="s">
        <v>145</v>
      </c>
      <c r="C20" s="49">
        <v>12</v>
      </c>
      <c r="D20" s="50">
        <v>6</v>
      </c>
      <c r="E20" s="51"/>
      <c r="F20" s="52"/>
      <c r="G20" s="107"/>
      <c r="H20" s="106"/>
    </row>
    <row r="21" spans="1:8" x14ac:dyDescent="0.25">
      <c r="A21" s="47">
        <v>3</v>
      </c>
      <c r="B21" s="48" t="s">
        <v>146</v>
      </c>
      <c r="C21" s="49">
        <v>12</v>
      </c>
      <c r="D21" s="50">
        <v>6</v>
      </c>
      <c r="E21" s="51"/>
      <c r="F21" s="52"/>
      <c r="G21" s="107"/>
      <c r="H21" s="106"/>
    </row>
    <row r="22" spans="1:8" x14ac:dyDescent="0.25">
      <c r="A22" s="47">
        <v>4</v>
      </c>
      <c r="B22" s="48" t="s">
        <v>147</v>
      </c>
      <c r="C22" s="49">
        <v>12</v>
      </c>
      <c r="D22" s="50">
        <v>2</v>
      </c>
      <c r="E22" s="51"/>
      <c r="F22" s="52"/>
      <c r="G22" s="107"/>
      <c r="H22" s="106"/>
    </row>
    <row r="23" spans="1:8" x14ac:dyDescent="0.25">
      <c r="A23" s="47">
        <v>5</v>
      </c>
      <c r="B23" s="48" t="s">
        <v>148</v>
      </c>
      <c r="C23" s="49">
        <v>12</v>
      </c>
      <c r="D23" s="50">
        <v>2</v>
      </c>
      <c r="E23" s="51"/>
      <c r="F23" s="52"/>
      <c r="G23" s="107"/>
      <c r="H23" s="106"/>
    </row>
    <row r="24" spans="1:8" x14ac:dyDescent="0.25">
      <c r="A24" s="47">
        <v>6</v>
      </c>
      <c r="B24" s="48" t="s">
        <v>149</v>
      </c>
      <c r="C24" s="49">
        <v>12</v>
      </c>
      <c r="D24" s="53">
        <v>2</v>
      </c>
      <c r="E24" s="51"/>
      <c r="F24" s="52"/>
      <c r="G24" s="107"/>
      <c r="H24" s="106"/>
    </row>
    <row r="25" spans="1:8" x14ac:dyDescent="0.25">
      <c r="A25" s="47">
        <v>7</v>
      </c>
      <c r="B25" s="48" t="s">
        <v>150</v>
      </c>
      <c r="C25" s="49">
        <v>12</v>
      </c>
      <c r="D25" s="53">
        <v>4</v>
      </c>
      <c r="E25" s="51"/>
      <c r="F25" s="52"/>
      <c r="G25" s="107"/>
      <c r="H25" s="106"/>
    </row>
    <row r="26" spans="1:8" x14ac:dyDescent="0.25">
      <c r="A26" s="47">
        <v>8</v>
      </c>
      <c r="B26" s="48" t="s">
        <v>141</v>
      </c>
      <c r="C26" s="49">
        <v>12</v>
      </c>
      <c r="D26" s="50">
        <v>1</v>
      </c>
      <c r="E26" s="51"/>
      <c r="F26" s="52"/>
      <c r="G26" s="107"/>
      <c r="H26" s="106"/>
    </row>
    <row r="27" spans="1:8" x14ac:dyDescent="0.25">
      <c r="A27" s="162" t="s">
        <v>142</v>
      </c>
      <c r="B27" s="162"/>
      <c r="C27" s="162"/>
      <c r="D27" s="162"/>
      <c r="E27" s="162"/>
      <c r="F27" s="55">
        <f>SUM(F19:F26)</f>
        <v>0</v>
      </c>
      <c r="G27" s="104"/>
      <c r="H27" s="115">
        <f>SUM(H19:H26)</f>
        <v>0</v>
      </c>
    </row>
    <row r="30" spans="1:8" x14ac:dyDescent="0.25">
      <c r="A30" s="39" t="s">
        <v>224</v>
      </c>
    </row>
  </sheetData>
  <mergeCells count="9">
    <mergeCell ref="H4:H5"/>
    <mergeCell ref="H17:H18"/>
    <mergeCell ref="A27:E27"/>
    <mergeCell ref="A1:F1"/>
    <mergeCell ref="A2:F2"/>
    <mergeCell ref="A4:F4"/>
    <mergeCell ref="A15:E15"/>
    <mergeCell ref="A16:F16"/>
    <mergeCell ref="A17:F17"/>
  </mergeCells>
  <pageMargins left="0.511811024" right="0.511811024" top="0.78740157499999996" bottom="0.78740157499999996" header="0.31496062000000002" footer="0.31496062000000002"/>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9A2F5-3886-4818-AF0E-C580CC29D304}">
  <sheetPr>
    <pageSetUpPr fitToPage="1"/>
  </sheetPr>
  <dimension ref="A1:R38"/>
  <sheetViews>
    <sheetView workbookViewId="0">
      <selection activeCell="K6" sqref="K6"/>
    </sheetView>
  </sheetViews>
  <sheetFormatPr defaultRowHeight="15.75" x14ac:dyDescent="0.25"/>
  <cols>
    <col min="1" max="1" width="10.42578125" style="58" customWidth="1"/>
    <col min="2" max="2" width="50.7109375" style="59" customWidth="1"/>
    <col min="3" max="3" width="23.28515625" style="59" customWidth="1"/>
    <col min="4" max="5" width="15.5703125" style="59" customWidth="1"/>
    <col min="6" max="6" width="14.28515625" style="58" customWidth="1"/>
    <col min="7" max="7" width="13.5703125" style="58" customWidth="1"/>
    <col min="8" max="8" width="10.42578125" style="58" customWidth="1"/>
    <col min="9" max="9" width="13.42578125" style="58" customWidth="1"/>
    <col min="10" max="10" width="9.140625" style="39"/>
    <col min="11" max="11" width="17.42578125" style="39" customWidth="1"/>
    <col min="12" max="12" width="10.42578125" style="39" bestFit="1" customWidth="1"/>
    <col min="13" max="14" width="9.140625" style="39"/>
    <col min="15" max="15" width="10.42578125" style="39" bestFit="1" customWidth="1"/>
    <col min="16" max="17" width="9.140625" style="39"/>
    <col min="18" max="18" width="10.5703125" style="39" bestFit="1" customWidth="1"/>
    <col min="19" max="16384" width="9.140625" style="39"/>
  </cols>
  <sheetData>
    <row r="1" spans="1:18" x14ac:dyDescent="0.25">
      <c r="A1" s="163"/>
      <c r="B1" s="163"/>
      <c r="C1" s="163"/>
      <c r="D1" s="163"/>
      <c r="E1" s="163"/>
      <c r="F1" s="163"/>
      <c r="G1" s="163"/>
      <c r="H1" s="163"/>
      <c r="I1" s="163"/>
    </row>
    <row r="2" spans="1:18" x14ac:dyDescent="0.25">
      <c r="A2" s="164" t="s">
        <v>234</v>
      </c>
      <c r="B2" s="164"/>
      <c r="C2" s="164"/>
      <c r="D2" s="164"/>
      <c r="E2" s="164"/>
      <c r="F2" s="164"/>
      <c r="G2" s="164"/>
      <c r="H2" s="164"/>
      <c r="I2" s="164"/>
    </row>
    <row r="3" spans="1:18" x14ac:dyDescent="0.25">
      <c r="A3" s="41"/>
      <c r="B3" s="42"/>
      <c r="C3" s="42"/>
      <c r="D3" s="42"/>
      <c r="E3" s="42"/>
      <c r="F3" s="41"/>
      <c r="G3" s="41"/>
      <c r="H3" s="41"/>
      <c r="I3" s="41"/>
    </row>
    <row r="4" spans="1:18" ht="47.25" x14ac:dyDescent="0.25">
      <c r="A4" s="44" t="s">
        <v>127</v>
      </c>
      <c r="B4" s="44" t="s">
        <v>151</v>
      </c>
      <c r="C4" s="44" t="s">
        <v>220</v>
      </c>
      <c r="D4" s="44" t="s">
        <v>221</v>
      </c>
      <c r="E4" s="44" t="s">
        <v>222</v>
      </c>
      <c r="F4" s="44" t="s">
        <v>218</v>
      </c>
      <c r="G4" s="46" t="s">
        <v>228</v>
      </c>
      <c r="H4" s="44" t="s">
        <v>152</v>
      </c>
      <c r="I4" s="46" t="s">
        <v>132</v>
      </c>
    </row>
    <row r="5" spans="1:18" s="56" customFormat="1" ht="32.25" customHeight="1" x14ac:dyDescent="0.25">
      <c r="A5" s="47">
        <v>1</v>
      </c>
      <c r="B5" s="54" t="s">
        <v>153</v>
      </c>
      <c r="C5" s="108"/>
      <c r="D5" s="49"/>
      <c r="E5" s="111"/>
      <c r="F5" s="47"/>
      <c r="G5" s="112"/>
      <c r="H5" s="47"/>
      <c r="I5" s="112"/>
      <c r="K5" s="103"/>
      <c r="L5" s="103"/>
      <c r="M5" s="103"/>
      <c r="O5" s="103"/>
      <c r="R5" s="110"/>
    </row>
    <row r="6" spans="1:18" s="56" customFormat="1" ht="58.5" customHeight="1" x14ac:dyDescent="0.25">
      <c r="A6" s="47">
        <v>2</v>
      </c>
      <c r="B6" s="54" t="s">
        <v>154</v>
      </c>
      <c r="C6" s="108"/>
      <c r="D6" s="49"/>
      <c r="E6" s="49"/>
      <c r="F6" s="47"/>
      <c r="G6" s="47"/>
      <c r="H6" s="47"/>
      <c r="I6" s="112"/>
      <c r="K6" s="121"/>
      <c r="L6" s="103"/>
      <c r="M6" s="103"/>
    </row>
    <row r="7" spans="1:18" s="56" customFormat="1" ht="63" x14ac:dyDescent="0.25">
      <c r="A7" s="47">
        <v>3</v>
      </c>
      <c r="B7" s="57" t="s">
        <v>155</v>
      </c>
      <c r="C7" s="109"/>
      <c r="D7" s="47"/>
      <c r="E7" s="112"/>
      <c r="F7" s="47"/>
      <c r="G7" s="112"/>
      <c r="H7" s="47"/>
      <c r="I7" s="112"/>
    </row>
    <row r="8" spans="1:18" s="56" customFormat="1" ht="110.25" x14ac:dyDescent="0.25">
      <c r="A8" s="47">
        <v>4</v>
      </c>
      <c r="B8" s="54" t="s">
        <v>156</v>
      </c>
      <c r="C8" s="108"/>
      <c r="D8" s="49"/>
      <c r="E8" s="112"/>
      <c r="F8" s="47"/>
      <c r="G8" s="112"/>
      <c r="H8" s="47"/>
      <c r="I8" s="112"/>
    </row>
    <row r="9" spans="1:18" s="56" customFormat="1" ht="47.25" x14ac:dyDescent="0.25">
      <c r="A9" s="47">
        <v>5</v>
      </c>
      <c r="B9" s="54" t="s">
        <v>157</v>
      </c>
      <c r="C9" s="108"/>
      <c r="D9" s="49"/>
      <c r="E9" s="112"/>
      <c r="F9" s="47"/>
      <c r="G9" s="112"/>
      <c r="H9" s="47"/>
      <c r="I9" s="112"/>
    </row>
    <row r="10" spans="1:18" s="56" customFormat="1" ht="199.5" customHeight="1" x14ac:dyDescent="0.25">
      <c r="A10" s="47">
        <v>6</v>
      </c>
      <c r="B10" s="54" t="s">
        <v>158</v>
      </c>
      <c r="C10" s="108"/>
      <c r="D10" s="49"/>
      <c r="E10" s="112"/>
      <c r="F10" s="47"/>
      <c r="G10" s="112"/>
      <c r="H10" s="47"/>
      <c r="I10" s="112"/>
    </row>
    <row r="11" spans="1:18" s="56" customFormat="1" ht="15.75" customHeight="1" x14ac:dyDescent="0.25">
      <c r="A11" s="167" t="s">
        <v>159</v>
      </c>
      <c r="B11" s="168"/>
      <c r="C11" s="168"/>
      <c r="D11" s="168"/>
      <c r="E11" s="168"/>
      <c r="F11" s="168"/>
      <c r="G11" s="168"/>
      <c r="H11" s="169"/>
      <c r="I11" s="120">
        <f>SUM(I5:I10)</f>
        <v>0</v>
      </c>
    </row>
    <row r="12" spans="1:18" s="56" customFormat="1" ht="15.75" customHeight="1" x14ac:dyDescent="0.25">
      <c r="A12" s="170" t="s">
        <v>232</v>
      </c>
      <c r="B12" s="171"/>
      <c r="C12" s="171"/>
      <c r="D12" s="171"/>
      <c r="E12" s="171"/>
      <c r="F12" s="171"/>
      <c r="G12" s="171"/>
      <c r="H12" s="172"/>
      <c r="I12" s="119">
        <f>I11/18</f>
        <v>0</v>
      </c>
    </row>
    <row r="13" spans="1:18" s="56" customFormat="1" x14ac:dyDescent="0.25">
      <c r="A13" s="164"/>
      <c r="B13" s="164"/>
      <c r="C13" s="164"/>
      <c r="D13" s="164"/>
      <c r="E13" s="164"/>
      <c r="F13" s="164"/>
      <c r="G13" s="164"/>
      <c r="H13" s="164"/>
      <c r="I13" s="164"/>
    </row>
    <row r="14" spans="1:18" s="56" customFormat="1" x14ac:dyDescent="0.25">
      <c r="A14" s="44" t="s">
        <v>127</v>
      </c>
      <c r="B14" s="45" t="s">
        <v>151</v>
      </c>
      <c r="C14" s="44" t="s">
        <v>129</v>
      </c>
      <c r="D14" s="44" t="s">
        <v>152</v>
      </c>
      <c r="E14" s="46" t="s">
        <v>131</v>
      </c>
      <c r="F14" s="46" t="s">
        <v>132</v>
      </c>
    </row>
    <row r="15" spans="1:18" s="56" customFormat="1" ht="31.5" x14ac:dyDescent="0.25">
      <c r="A15" s="47">
        <v>1</v>
      </c>
      <c r="B15" s="57" t="s">
        <v>160</v>
      </c>
      <c r="C15" s="47"/>
      <c r="D15" s="47"/>
      <c r="E15" s="55"/>
      <c r="F15" s="55"/>
    </row>
    <row r="16" spans="1:18" s="56" customFormat="1" x14ac:dyDescent="0.25">
      <c r="A16" s="47">
        <v>2</v>
      </c>
      <c r="B16" s="57" t="s">
        <v>161</v>
      </c>
      <c r="C16" s="47"/>
      <c r="D16" s="47"/>
      <c r="E16" s="55"/>
      <c r="F16" s="55"/>
    </row>
    <row r="17" spans="1:6" s="56" customFormat="1" x14ac:dyDescent="0.25">
      <c r="A17" s="47">
        <v>3</v>
      </c>
      <c r="B17" s="57" t="s">
        <v>162</v>
      </c>
      <c r="C17" s="47"/>
      <c r="D17" s="47"/>
      <c r="E17" s="55"/>
      <c r="F17" s="55"/>
    </row>
    <row r="18" spans="1:6" s="56" customFormat="1" ht="47.25" x14ac:dyDescent="0.25">
      <c r="A18" s="47">
        <v>4</v>
      </c>
      <c r="B18" s="57" t="s">
        <v>163</v>
      </c>
      <c r="C18" s="47"/>
      <c r="D18" s="47"/>
      <c r="E18" s="55"/>
      <c r="F18" s="55"/>
    </row>
    <row r="19" spans="1:6" s="56" customFormat="1" x14ac:dyDescent="0.25">
      <c r="A19" s="47">
        <v>5</v>
      </c>
      <c r="B19" s="57" t="s">
        <v>164</v>
      </c>
      <c r="C19" s="47"/>
      <c r="D19" s="47"/>
      <c r="E19" s="55"/>
      <c r="F19" s="55"/>
    </row>
    <row r="20" spans="1:6" s="56" customFormat="1" x14ac:dyDescent="0.25">
      <c r="A20" s="47">
        <v>6</v>
      </c>
      <c r="B20" s="57" t="s">
        <v>165</v>
      </c>
      <c r="C20" s="47"/>
      <c r="D20" s="47"/>
      <c r="E20" s="55"/>
      <c r="F20" s="55"/>
    </row>
    <row r="21" spans="1:6" s="56" customFormat="1" ht="122.25" customHeight="1" x14ac:dyDescent="0.25">
      <c r="A21" s="47">
        <v>7</v>
      </c>
      <c r="B21" s="57" t="s">
        <v>166</v>
      </c>
      <c r="C21" s="47"/>
      <c r="D21" s="47"/>
      <c r="E21" s="55"/>
      <c r="F21" s="55"/>
    </row>
    <row r="22" spans="1:6" s="56" customFormat="1" x14ac:dyDescent="0.25">
      <c r="A22" s="47">
        <v>8</v>
      </c>
      <c r="B22" s="57" t="s">
        <v>167</v>
      </c>
      <c r="C22" s="47"/>
      <c r="D22" s="47"/>
      <c r="E22" s="55"/>
      <c r="F22" s="55"/>
    </row>
    <row r="23" spans="1:6" s="56" customFormat="1" x14ac:dyDescent="0.25">
      <c r="A23" s="47">
        <v>9</v>
      </c>
      <c r="B23" s="57" t="s">
        <v>168</v>
      </c>
      <c r="C23" s="47"/>
      <c r="D23" s="47"/>
      <c r="E23" s="55"/>
      <c r="F23" s="55"/>
    </row>
    <row r="24" spans="1:6" s="56" customFormat="1" x14ac:dyDescent="0.25">
      <c r="A24" s="47">
        <v>10</v>
      </c>
      <c r="B24" s="57" t="s">
        <v>169</v>
      </c>
      <c r="C24" s="47"/>
      <c r="D24" s="47"/>
      <c r="E24" s="55"/>
      <c r="F24" s="55"/>
    </row>
    <row r="25" spans="1:6" s="56" customFormat="1" x14ac:dyDescent="0.25">
      <c r="A25" s="47">
        <v>11</v>
      </c>
      <c r="B25" s="57" t="s">
        <v>170</v>
      </c>
      <c r="C25" s="47"/>
      <c r="D25" s="47"/>
      <c r="E25" s="55"/>
      <c r="F25" s="55"/>
    </row>
    <row r="26" spans="1:6" s="56" customFormat="1" x14ac:dyDescent="0.25">
      <c r="A26" s="47">
        <v>12</v>
      </c>
      <c r="B26" s="57" t="s">
        <v>171</v>
      </c>
      <c r="C26" s="47"/>
      <c r="D26" s="47"/>
      <c r="E26" s="55"/>
      <c r="F26" s="55"/>
    </row>
    <row r="27" spans="1:6" s="56" customFormat="1" ht="47.25" x14ac:dyDescent="0.25">
      <c r="A27" s="47">
        <v>13</v>
      </c>
      <c r="B27" s="57" t="s">
        <v>172</v>
      </c>
      <c r="C27" s="47"/>
      <c r="D27" s="47"/>
      <c r="E27" s="55"/>
      <c r="F27" s="55"/>
    </row>
    <row r="28" spans="1:6" s="56" customFormat="1" ht="78.75" x14ac:dyDescent="0.25">
      <c r="A28" s="47">
        <v>14</v>
      </c>
      <c r="B28" s="57" t="s">
        <v>173</v>
      </c>
      <c r="C28" s="47"/>
      <c r="D28" s="47"/>
      <c r="E28" s="55"/>
      <c r="F28" s="55"/>
    </row>
    <row r="29" spans="1:6" s="56" customFormat="1" ht="15.75" customHeight="1" x14ac:dyDescent="0.25">
      <c r="A29" s="167" t="s">
        <v>159</v>
      </c>
      <c r="B29" s="168"/>
      <c r="C29" s="168"/>
      <c r="D29" s="168"/>
      <c r="E29" s="169"/>
      <c r="F29" s="117">
        <f>SUM(F15:F28)</f>
        <v>0</v>
      </c>
    </row>
    <row r="30" spans="1:6" s="56" customFormat="1" ht="15.75" customHeight="1" x14ac:dyDescent="0.25">
      <c r="A30" s="173" t="s">
        <v>231</v>
      </c>
      <c r="B30" s="174"/>
      <c r="C30" s="174"/>
      <c r="D30" s="174"/>
      <c r="E30" s="175"/>
      <c r="F30" s="118">
        <f>F29/21</f>
        <v>0</v>
      </c>
    </row>
    <row r="31" spans="1:6" s="56" customFormat="1" ht="15.75" customHeight="1" x14ac:dyDescent="0.25">
      <c r="A31" s="167" t="s">
        <v>174</v>
      </c>
      <c r="B31" s="168"/>
      <c r="C31" s="168"/>
      <c r="D31" s="168"/>
      <c r="E31" s="169"/>
      <c r="F31" s="116"/>
    </row>
    <row r="32" spans="1:6" x14ac:dyDescent="0.25">
      <c r="A32" s="59" t="s">
        <v>219</v>
      </c>
    </row>
    <row r="33" spans="1:1" x14ac:dyDescent="0.25">
      <c r="A33" s="59" t="s">
        <v>225</v>
      </c>
    </row>
    <row r="35" spans="1:1" x14ac:dyDescent="0.25">
      <c r="A35" s="59" t="s">
        <v>226</v>
      </c>
    </row>
    <row r="36" spans="1:1" x14ac:dyDescent="0.25">
      <c r="A36" s="59" t="s">
        <v>227</v>
      </c>
    </row>
    <row r="37" spans="1:1" x14ac:dyDescent="0.25">
      <c r="A37" s="59" t="s">
        <v>229</v>
      </c>
    </row>
    <row r="38" spans="1:1" x14ac:dyDescent="0.25">
      <c r="A38" s="59" t="s">
        <v>230</v>
      </c>
    </row>
  </sheetData>
  <mergeCells count="8">
    <mergeCell ref="A31:E31"/>
    <mergeCell ref="A11:H11"/>
    <mergeCell ref="A12:H12"/>
    <mergeCell ref="A1:I1"/>
    <mergeCell ref="A2:I2"/>
    <mergeCell ref="A13:I13"/>
    <mergeCell ref="A29:E29"/>
    <mergeCell ref="A30:E30"/>
  </mergeCells>
  <pageMargins left="0.511811024" right="0.511811024" top="0.78740157499999996" bottom="0.78740157499999996" header="0.31496062000000002" footer="0.31496062000000002"/>
  <pageSetup paperSize="9" scale="47"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8</vt:i4>
      </vt:variant>
    </vt:vector>
  </HeadingPairs>
  <TitlesOfParts>
    <vt:vector size="16" baseType="lpstr">
      <vt:lpstr>Resumo</vt:lpstr>
      <vt:lpstr>Vigilante 5x2</vt:lpstr>
      <vt:lpstr>Supervisor 5x2</vt:lpstr>
      <vt:lpstr>Vigilante 12x36 Diurno</vt:lpstr>
      <vt:lpstr>Supervisor 12x36 Noturno</vt:lpstr>
      <vt:lpstr>Vigilante 12x36 Noturno</vt:lpstr>
      <vt:lpstr>Uniforme</vt:lpstr>
      <vt:lpstr>Equipamento</vt:lpstr>
      <vt:lpstr>Equipamento!Area_de_impressao</vt:lpstr>
      <vt:lpstr>Resumo!Area_de_impressao</vt:lpstr>
      <vt:lpstr>'Supervisor 12x36 Noturno'!Area_de_impressao</vt:lpstr>
      <vt:lpstr>'Supervisor 5x2'!Area_de_impressao</vt:lpstr>
      <vt:lpstr>Uniforme!Area_de_impressao</vt:lpstr>
      <vt:lpstr>'Vigilante 12x36 Diurno'!Area_de_impressao</vt:lpstr>
      <vt:lpstr>'Vigilante 12x36 Noturno'!Area_de_impressao</vt:lpstr>
      <vt:lpstr>'Vigilante 5x2'!Area_de_impressao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 Ribeiro Carvalho</dc:creator>
  <cp:lastModifiedBy>Helton Souza da Cunha</cp:lastModifiedBy>
  <dcterms:created xsi:type="dcterms:W3CDTF">2024-02-22T13:49:42Z</dcterms:created>
  <dcterms:modified xsi:type="dcterms:W3CDTF">2024-05-24T19:32:40Z</dcterms:modified>
</cp:coreProperties>
</file>