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nathanny.sousa\Desktop\COMPRAS - 2024\1. Motorista\Documentos a serem incluídos no site da Fiocruz\"/>
    </mc:Choice>
  </mc:AlternateContent>
  <xr:revisionPtr revIDLastSave="0" documentId="8_{9BA37AE9-C7EC-40A4-8423-9679C7F40934}" xr6:coauthVersionLast="47" xr6:coauthVersionMax="47" xr10:uidLastSave="{00000000-0000-0000-0000-000000000000}"/>
  <bookViews>
    <workbookView xWindow="-120" yWindow="-120" windowWidth="29040" windowHeight="15840" activeTab="4" xr2:uid="{00000000-000D-0000-FFFF-FFFF00000000}"/>
  </bookViews>
  <sheets>
    <sheet name="Motorista" sheetId="1" r:id="rId1"/>
    <sheet name="Excedente" sheetId="6" r:id="rId2"/>
    <sheet name="Excepcional" sheetId="4" r:id="rId3"/>
    <sheet name="Uniformes" sheetId="5" r:id="rId4"/>
    <sheet name="Resumo Geral" sheetId="7" r:id="rId5"/>
  </sheets>
  <definedNames>
    <definedName name="_xlnm.Print_Area" localSheetId="1">Excedente!$B$1:$E$141</definedName>
    <definedName name="_xlnm.Print_Area" localSheetId="2">Excepcional!$B$1:$M$145</definedName>
    <definedName name="_xlnm.Print_Area" localSheetId="0">Motorista!$A$1:$E$146</definedName>
    <definedName name="_xlnm.Print_Area" localSheetId="3">Uniformes!$B$1:$F$16</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7" l="1"/>
  <c r="E6" i="7" s="1"/>
  <c r="E27" i="4"/>
  <c r="E29" i="4" s="1"/>
  <c r="D120" i="6"/>
  <c r="E108" i="6"/>
  <c r="E135" i="6" s="1"/>
  <c r="E93" i="6"/>
  <c r="D84" i="6"/>
  <c r="E58" i="6"/>
  <c r="E64" i="6" s="1"/>
  <c r="D50" i="6"/>
  <c r="D39" i="6"/>
  <c r="E32" i="6"/>
  <c r="E33" i="6"/>
  <c r="E80" i="6" l="1"/>
  <c r="E131" i="6"/>
  <c r="E73" i="6"/>
  <c r="E69" i="6"/>
  <c r="E78" i="6"/>
  <c r="E83" i="6"/>
  <c r="E79" i="6"/>
  <c r="E71" i="6"/>
  <c r="E37" i="6"/>
  <c r="E82" i="6"/>
  <c r="E38" i="6"/>
  <c r="E81" i="6"/>
  <c r="E70" i="6"/>
  <c r="E72" i="6"/>
  <c r="D74" i="6"/>
  <c r="E39" i="6" l="1"/>
  <c r="E62" i="6" s="1"/>
  <c r="E84" i="6"/>
  <c r="E92" i="6" s="1"/>
  <c r="E94" i="6" s="1"/>
  <c r="E134" i="6" s="1"/>
  <c r="E74" i="6"/>
  <c r="E133" i="6" s="1"/>
  <c r="E45" i="6" l="1"/>
  <c r="E44" i="6"/>
  <c r="E46" i="6"/>
  <c r="E48" i="6"/>
  <c r="E49" i="6"/>
  <c r="E43" i="6"/>
  <c r="E47" i="6"/>
  <c r="E42" i="6"/>
  <c r="E31" i="4"/>
  <c r="E30" i="4"/>
  <c r="E50" i="6" l="1"/>
  <c r="E63" i="6" s="1"/>
  <c r="E65" i="6" s="1"/>
  <c r="E132" i="6" s="1"/>
  <c r="E136" i="6" s="1"/>
  <c r="E112" i="6" l="1"/>
  <c r="F9" i="5"/>
  <c r="C11" i="5" s="1"/>
  <c r="C12" i="5" s="1"/>
  <c r="E113" i="6" l="1"/>
  <c r="E123" i="6" s="1"/>
  <c r="E125" i="6" s="1"/>
  <c r="E127" i="6" s="1"/>
  <c r="E117" i="6" l="1"/>
  <c r="E116" i="6"/>
  <c r="E115" i="6"/>
  <c r="E118" i="6" l="1"/>
  <c r="E137" i="6" s="1"/>
  <c r="E138" i="6" s="1"/>
  <c r="E139" i="6" s="1"/>
  <c r="E140" i="6" s="1"/>
  <c r="C6" i="7" s="1"/>
  <c r="F6" i="7" s="1"/>
  <c r="E27" i="1" l="1"/>
  <c r="D39" i="1"/>
  <c r="D50" i="1"/>
  <c r="D84" i="1"/>
  <c r="E93" i="1"/>
  <c r="E108" i="1"/>
  <c r="E135" i="1" s="1"/>
  <c r="D118" i="1"/>
  <c r="D120" i="1"/>
  <c r="E32" i="1" l="1"/>
  <c r="E33" i="1" s="1"/>
  <c r="E58" i="1"/>
  <c r="E64" i="1" s="1"/>
  <c r="E134" i="4"/>
  <c r="D121" i="4"/>
  <c r="D119" i="4"/>
  <c r="E109" i="4"/>
  <c r="E136" i="4" s="1"/>
  <c r="E94" i="4"/>
  <c r="E93" i="4"/>
  <c r="E59" i="4"/>
  <c r="E65" i="4" s="1"/>
  <c r="D51" i="4"/>
  <c r="D40" i="4"/>
  <c r="E95" i="4" l="1"/>
  <c r="E135" i="4" s="1"/>
  <c r="E37" i="1"/>
  <c r="E131" i="1"/>
  <c r="E78" i="1"/>
  <c r="E69" i="1"/>
  <c r="E79" i="1"/>
  <c r="E38" i="1"/>
  <c r="E70" i="1"/>
  <c r="E80" i="1"/>
  <c r="E71" i="1"/>
  <c r="E81" i="1"/>
  <c r="E72" i="1"/>
  <c r="E82" i="1"/>
  <c r="E73" i="1"/>
  <c r="E83" i="1"/>
  <c r="D75" i="4"/>
  <c r="D85" i="4"/>
  <c r="E39" i="1" l="1"/>
  <c r="E46" i="1" s="1"/>
  <c r="E74" i="1"/>
  <c r="E133" i="1" s="1"/>
  <c r="E84" i="1"/>
  <c r="E92" i="1" s="1"/>
  <c r="E94" i="1" s="1"/>
  <c r="E134" i="1" s="1"/>
  <c r="E34" i="4"/>
  <c r="E39" i="4" s="1"/>
  <c r="E47" i="1" l="1"/>
  <c r="E42" i="1"/>
  <c r="E49" i="1"/>
  <c r="E45" i="1"/>
  <c r="E44" i="1"/>
  <c r="E43" i="1"/>
  <c r="E62" i="1"/>
  <c r="E48" i="1"/>
  <c r="E132" i="4"/>
  <c r="E38" i="4"/>
  <c r="E40" i="4" s="1"/>
  <c r="E63" i="4" s="1"/>
  <c r="E50" i="1" l="1"/>
  <c r="E63" i="1" s="1"/>
  <c r="E65" i="1" s="1"/>
  <c r="E132" i="1" s="1"/>
  <c r="E136" i="1" s="1"/>
  <c r="E50" i="4"/>
  <c r="E45" i="4"/>
  <c r="E46" i="4"/>
  <c r="E49" i="4"/>
  <c r="E48" i="4"/>
  <c r="E47" i="4"/>
  <c r="E44" i="4"/>
  <c r="E43" i="4"/>
  <c r="E112" i="1" l="1"/>
  <c r="E51" i="4"/>
  <c r="E64" i="4" s="1"/>
  <c r="E66" i="4" s="1"/>
  <c r="E133" i="4" s="1"/>
  <c r="E137" i="4" s="1"/>
  <c r="E113" i="4" s="1"/>
  <c r="E114" i="4" s="1"/>
  <c r="E117" i="4" s="1"/>
  <c r="E113" i="1" l="1"/>
  <c r="E118" i="4"/>
  <c r="E124" i="4"/>
  <c r="E126" i="4" s="1"/>
  <c r="E128" i="4" s="1"/>
  <c r="E116" i="4"/>
  <c r="E115" i="1" l="1"/>
  <c r="E116" i="1"/>
  <c r="E117" i="1"/>
  <c r="E123" i="1"/>
  <c r="E125" i="1" s="1"/>
  <c r="E127" i="1" s="1"/>
  <c r="E119" i="4"/>
  <c r="E138" i="4" s="1"/>
  <c r="E139" i="4" s="1"/>
  <c r="E140" i="4" s="1"/>
  <c r="E141" i="4" s="1"/>
  <c r="D6" i="7" s="1"/>
  <c r="G6" i="7" s="1"/>
  <c r="H6" i="7" s="1"/>
  <c r="I6" i="7" s="1"/>
  <c r="E118" i="1" l="1"/>
  <c r="E137" i="1" s="1"/>
  <c r="E138" i="1" s="1"/>
</calcChain>
</file>

<file path=xl/sharedStrings.xml><?xml version="1.0" encoding="utf-8"?>
<sst xmlns="http://schemas.openxmlformats.org/spreadsheetml/2006/main" count="704" uniqueCount="194">
  <si>
    <t>PLANILHA DE CUSTOS E FORMAÇÃO DE PREÇOS</t>
  </si>
  <si>
    <t>Discriminação dos Serviços</t>
  </si>
  <si>
    <t>A</t>
  </si>
  <si>
    <t>Data de apresentação da proposta</t>
  </si>
  <si>
    <t>B</t>
  </si>
  <si>
    <t>Município</t>
  </si>
  <si>
    <t>C</t>
  </si>
  <si>
    <t>Ano do Acordo, Convenção ou Dissídio Coletivo</t>
  </si>
  <si>
    <t>D</t>
  </si>
  <si>
    <t>Nº de meses de execução contratual</t>
  </si>
  <si>
    <t>Identificação do Serviço</t>
  </si>
  <si>
    <t>Tipo de Serviço</t>
  </si>
  <si>
    <t>Dados para composição dos custos referentes à mão-de-obra</t>
  </si>
  <si>
    <t>Tipo de serviço (mesmo serviço com características distintas)</t>
  </si>
  <si>
    <t>Classificação Brasileira de Ocupações (CBO)</t>
  </si>
  <si>
    <t>Salário Nominativo da Categoria Profissional</t>
  </si>
  <si>
    <t>Categoria profissional (vinculada à execução contratual)</t>
  </si>
  <si>
    <t>Data base da categoria (dia/mês/ano)</t>
  </si>
  <si>
    <t>MÓDULO 1 - COMPOSIÇÃO DA REMUNERAÇÃO</t>
  </si>
  <si>
    <t>COMPOSIÇÃO DA REMUNERAÇÃO</t>
  </si>
  <si>
    <t>%</t>
  </si>
  <si>
    <t>VALOR (R$)</t>
  </si>
  <si>
    <t>Salário Base</t>
  </si>
  <si>
    <t xml:space="preserve">Adicional Periculosidade </t>
  </si>
  <si>
    <t>Adicional Insalubridade</t>
  </si>
  <si>
    <t>Adicional Noturno</t>
  </si>
  <si>
    <t>E</t>
  </si>
  <si>
    <t>Adicional de Hora Noturna Reduzida</t>
  </si>
  <si>
    <t>F</t>
  </si>
  <si>
    <t>TOTAL DO MÓDULO 1</t>
  </si>
  <si>
    <t>MÓDULO 2 – ENCARGOS E BENEFÍCIOS ANUAIS, MENSAIS E DIÁRIOS</t>
  </si>
  <si>
    <t>Submódulo 2.1 - 13º Salário, Férias e Adicional de Férias</t>
  </si>
  <si>
    <t>13 (Décimo-terceiro) salário (Percentual obrigatório conforme Anexo XII - IN 5/17)</t>
  </si>
  <si>
    <t>Férias e Adicional de Férias  (Percentual obrigatório conforme Anexo XII - IN 5/17)</t>
  </si>
  <si>
    <t>TOTAL SUBMÓDULO 2.1</t>
  </si>
  <si>
    <t>Submódulo 2.2 - GPS, FGTS e Outras Contribuições</t>
  </si>
  <si>
    <t xml:space="preserve">INSS </t>
  </si>
  <si>
    <t xml:space="preserve">Salário Educação </t>
  </si>
  <si>
    <t>SAT (Seguro Acidente de Trabalho)</t>
  </si>
  <si>
    <t>SESC ou SESI</t>
  </si>
  <si>
    <t xml:space="preserve">SENAI - SENAC </t>
  </si>
  <si>
    <t xml:space="preserve">SEBRAE </t>
  </si>
  <si>
    <t>G</t>
  </si>
  <si>
    <t xml:space="preserve">INCRA </t>
  </si>
  <si>
    <t>H</t>
  </si>
  <si>
    <t xml:space="preserve">FGTS </t>
  </si>
  <si>
    <t>TOTAL SUBMÓDULO 2.2</t>
  </si>
  <si>
    <t>Submódulo 2.3 - Benefícios Mensais e Diários</t>
  </si>
  <si>
    <t>-</t>
  </si>
  <si>
    <t>Auxílio Saúde</t>
  </si>
  <si>
    <t>Outros (especificar)</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</si>
  <si>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</si>
  <si>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</si>
  <si>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</si>
  <si>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</si>
  <si>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</si>
  <si>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</si>
  <si>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</si>
  <si>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</si>
  <si>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Benefícios Mensais e Diários</t>
  </si>
  <si>
    <t>TOTAL DO MÓDULO 2</t>
  </si>
  <si>
    <t>MÓDULO 3 – PROVISÃO PARA RESCISÃO</t>
  </si>
  <si>
    <t>PROVISÃO PARA RESCISÃO</t>
  </si>
  <si>
    <t>Aviso Prévio Indenizado</t>
  </si>
  <si>
    <t>Incidência do FGTS sobre Aviso Prévio Indenizado</t>
  </si>
  <si>
    <t xml:space="preserve">Aviso Prévio Trabalhado </t>
  </si>
  <si>
    <t>Incidência de GPS, FGTS e outras contribuições sobre o Aviso Prévio Trabalhado</t>
  </si>
  <si>
    <t>Multa sobre FGTS e contribuição social sobre o aviso prévio indenizado e sobre o aviso prévio trabalhado  (Alterado conforme Lei  nº  13.932/2019 )</t>
  </si>
  <si>
    <t>TOTAL DO MÓDULO 3</t>
  </si>
  <si>
    <t>MÓDULO 4 – CUSTO DE REPOSIÇÃO DO PROFISSIONAL AUSENTE</t>
  </si>
  <si>
    <t>Submódulo 4.1 - Substituto nas 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</si>
  <si>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</si>
  <si>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</si>
  <si>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</si>
  <si>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</si>
  <si>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</si>
  <si>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</si>
  <si>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TOTAL SUBMÓDULO 4.1</t>
  </si>
  <si>
    <t>Submódulo 4.2 - Intrajornada</t>
  </si>
  <si>
    <t xml:space="preserve"> Substituto na cobertura de Intervalo para repouso ou alimentação</t>
  </si>
  <si>
    <t>TOTAL SUBMÓDULO 4.2</t>
  </si>
  <si>
    <t>QUADRO-RESUMO DO MÓDULO 4 - CUSTO DE REPOSIÇÃO DO PROFISSIONAL AUSENTE</t>
  </si>
  <si>
    <t>Módulo 4 - Custo de Reposição do Profissional Ausente</t>
  </si>
  <si>
    <t>4.1</t>
  </si>
  <si>
    <t>Substituto nas Ausências Legais</t>
  </si>
  <si>
    <t>4.2</t>
  </si>
  <si>
    <t>Substituto na Intrajornada</t>
  </si>
  <si>
    <t>TOTAL DO MÓDULO 4</t>
  </si>
  <si>
    <t>MÓDULO 5 – INSUMOS DIVERSOS</t>
  </si>
  <si>
    <t>INSUMOS DIVERSOS</t>
  </si>
  <si>
    <t>TOTAL DO MÓDULO 5</t>
  </si>
  <si>
    <t>MÓDULO 6 – CUSTOS INDIRETOS, TRIBUTOS E LUCRO</t>
  </si>
  <si>
    <t>CUSTOS INDIRETOS, TRIBUTOS E LUCRO</t>
  </si>
  <si>
    <t>Custos Indiretos</t>
  </si>
  <si>
    <t>Lucro</t>
  </si>
  <si>
    <t>TRIBUTOS</t>
  </si>
  <si>
    <t>C.1</t>
  </si>
  <si>
    <t>PIS (Lucro Presumido)</t>
  </si>
  <si>
    <t>C.2</t>
  </si>
  <si>
    <t>COFINS (Lucro Presumido)</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</si>
  <si>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</si>
  <si>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</si>
  <si>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</si>
  <si>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</si>
  <si>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</si>
  <si>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</si>
  <si>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</si>
  <si>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</si>
  <si>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</si>
  <si>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</si>
  <si>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</si>
  <si>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</si>
  <si>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</si>
  <si>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</si>
  <si>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 xml:space="preserve">Categoria profissional: </t>
  </si>
  <si>
    <t>Transporte</t>
  </si>
  <si>
    <t xml:space="preserve">Outros </t>
  </si>
  <si>
    <t>Auxílio Alimentação</t>
  </si>
  <si>
    <t>Seguro de vida/ auxílio Funeral</t>
  </si>
  <si>
    <t>Depreciação de veículo</t>
  </si>
  <si>
    <t>Combustível</t>
  </si>
  <si>
    <t>Manutenção</t>
  </si>
  <si>
    <t>Pneu</t>
  </si>
  <si>
    <t>Limpeza</t>
  </si>
  <si>
    <t>I</t>
  </si>
  <si>
    <t>J</t>
  </si>
  <si>
    <t xml:space="preserve">Valor do Km </t>
  </si>
  <si>
    <t>Valor do Km excepcional</t>
  </si>
  <si>
    <t>Franquia KM</t>
  </si>
  <si>
    <t xml:space="preserve"> Valor do Km Excedente km</t>
  </si>
  <si>
    <t xml:space="preserve">Valor do Km Excepcional </t>
  </si>
  <si>
    <t xml:space="preserve">Valor Estimado Mensal </t>
  </si>
  <si>
    <t xml:space="preserve">Valor Estimado Anual </t>
  </si>
  <si>
    <t>DSR</t>
  </si>
  <si>
    <t>1 hora extra diurnas domingos e feriados (08:00h a 17:49h)</t>
  </si>
  <si>
    <t>Uniformes</t>
  </si>
  <si>
    <t>Celular</t>
  </si>
  <si>
    <t>Seguro de carro (sem a incidência de pagamento da franquia)</t>
  </si>
  <si>
    <t>IPVA + Taxas DETRAN</t>
  </si>
  <si>
    <t>Outros</t>
  </si>
  <si>
    <t>Salário Base (hora)</t>
  </si>
  <si>
    <t>Valor do Km excedente</t>
  </si>
  <si>
    <t xml:space="preserve">Transporte </t>
  </si>
  <si>
    <t>PLANILHA PARA FORMAÇÃO DE PREÇO DA HORA EXCEPCIONAL</t>
  </si>
  <si>
    <t>PLANILHA PARA FORMAÇÃO DE PREÇO DA FRANQUIA NORMAL E EXCEDENTE</t>
  </si>
  <si>
    <t>Não há necessidade de cobertura de intervalo</t>
  </si>
  <si>
    <t>Custo já previsto na planilha de de custo e formação de preço do motorista da franquia normal</t>
  </si>
  <si>
    <t>Metodologia aplicada na planilha:</t>
  </si>
  <si>
    <t>Os cálculos do submódulos 2.3, módulo 3, submódulo 4.2 e módulo 5 já estão previstos na planilha de custo e formação de preço de motorista da franquia normal.</t>
  </si>
  <si>
    <t>Brasilia/DF</t>
  </si>
  <si>
    <t xml:space="preserve">Motorista </t>
  </si>
  <si>
    <t>7823-05</t>
  </si>
  <si>
    <t xml:space="preserve">Substituto na cobertura de Licença-Paternidade (5 dias /30) x (1/12 meses) x 6,24% taxa de fecundidade x 50% participação masculina </t>
  </si>
  <si>
    <t>Substituto na cobertura de Ausência por acidente de trabalho (0,91 dias / 30 dias ) x (1/12)</t>
  </si>
  <si>
    <t>UNIFORMES</t>
  </si>
  <si>
    <t xml:space="preserve">PERIODICIDADE </t>
  </si>
  <si>
    <t xml:space="preserve">QUANTIDADE </t>
  </si>
  <si>
    <t>SEMESTRAL</t>
  </si>
  <si>
    <t>Quantidade de funcionários</t>
  </si>
  <si>
    <t>Valor anual por funcionário</t>
  </si>
  <si>
    <t>Valor mensal por funcionário</t>
  </si>
  <si>
    <t xml:space="preserve">VALOR  </t>
  </si>
  <si>
    <t>Uniformes (planilha anexa)</t>
  </si>
  <si>
    <t>Depreciação de veículo (valor do veículo x 20%) /12</t>
  </si>
  <si>
    <t xml:space="preserve">Combustível </t>
  </si>
  <si>
    <t>Pneu  (35000 a 40.000km vida util) (Preço unitário R$ 650) (qtd 4 por ano/12)</t>
  </si>
  <si>
    <t>Limpeza (preço médio) x (4 a 5 lavagens mês)</t>
  </si>
  <si>
    <t>IPVA + Taxas DETRAN (valor do veículo x 3%) /12</t>
  </si>
  <si>
    <t xml:space="preserve"> (salário/220+70%)x4</t>
  </si>
  <si>
    <t>(salario/220+100%)x1</t>
  </si>
  <si>
    <t xml:space="preserve">    (salario/220+120%)x4</t>
  </si>
  <si>
    <t>(valor total das horas extras no mês / dias úteis no mês) x domingos e feriados do mês</t>
  </si>
  <si>
    <t>Substituto na cobertura de Férias (((1/12/12)+(1/12/12)+(1/12/3/12))</t>
  </si>
  <si>
    <t xml:space="preserve">Substituto na cobertura de Ausências Legais (1 dia / 30 dias) x (1/12 meses) </t>
  </si>
  <si>
    <t>Seguro de carro (sem a incidência de pagamento da franquia)  (valor do veículo x 2,5%) /12</t>
  </si>
  <si>
    <t>Celular ( Plano de celular + aparelho )/12  - Vivo empresas plano de telefonia ( aparelho inlcuso no plano )</t>
  </si>
  <si>
    <t xml:space="preserve">Manutenção (valor do véículo x 4%)/12 -(Segundo o qual opera com manutenção corretiva e preventiva, pois veículos usados demandam mais manutenção ) </t>
  </si>
  <si>
    <t>4 hora extra noturno em dias úteis (22:00h e 6h) Hora noturna</t>
  </si>
  <si>
    <t>4 hora extra noturno domingos e feriados (22:00h e 6h)</t>
  </si>
  <si>
    <t xml:space="preserve">PLANILHA PARA FORMAÇÃO DE PREÇO DA FRANQUIA NORMAL </t>
  </si>
  <si>
    <t>PREGÃO N.º ______/2024</t>
  </si>
  <si>
    <t>Nº do Processo 25027.000386/2023-87</t>
  </si>
  <si>
    <t>Continuado</t>
  </si>
  <si>
    <t>ITEM</t>
  </si>
  <si>
    <t>DESCRIÇÃO</t>
  </si>
  <si>
    <t>UNIDADE</t>
  </si>
  <si>
    <t>Unidade</t>
  </si>
  <si>
    <t>Trimestral</t>
  </si>
  <si>
    <t>Terno completo com corte tradicional masculino, compreendendo calça social preta em tecido tipo microfibra, tergal ou gabardine e paletó social, com ombreiras, em tecido tipo microfibra, tergal ou gabardine, forrado internamente, inclusive na manga, todas as peças na cor preta ou Terno completo com corte tradicional feminino, compreendendo calça social preta em tecido tipo microfibra, tergal ou gabardine e paletó social, com ombreiras, em tecido tipo microfibra, tergal ou gabardine, forrado internamente, inclusive na manga, todas as peças na cor preta.</t>
  </si>
  <si>
    <t>Gravata social lisa e de cores escuras em tecido tipo poliéster, se masculino ou Lenço de pescoço liso e de cores escuras em tecido tipo seda ou cetim tamanho 50cm x50cm, se feminino</t>
  </si>
  <si>
    <t>Camisa, manga longa, em estilo social em tecido, gola com entretela, 65% poliéster e 35% algodão, cor azul clara ou branca, de boa qualidade, sendo permitida a variação da composição em ± 30%, se masculino ou Camisa, manga longa, em estilo social em tecido, gola com entretela, 65% poliéster e 35% algodão, cor azul-clara ou branca, de boa qualidade, sendo permitida a variação da composição em ± 30%, se feminino</t>
  </si>
  <si>
    <t>Cinto masculino em couro, na cor preta ou Cinto feminino em couro, na cor preta.</t>
  </si>
  <si>
    <t>Sapatos, tipo esporte fino, com cadarço, de couro, solado de borracha, cor preta, de boa qualidade, se masculino ou Sapatos ou sapatilhas tipo esporte fino, de couro, solado de borracha, cor preta, de boa qualidade, se feminino.</t>
  </si>
  <si>
    <t>Meias, de tecido 60% algodão, 39% poliamida e 1% elastano, cor preta, de boa qualidade, sendo permitida a variação da composição em ± 30%, se masculino ou Meias, de tecido 60% algodão, 39% poliamida e 1% elastano, cor preta, de boa qualidade, sendo permitida a variação da 
composição em ± 30%, se feminino.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</si>
</sst>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quot;R$ &quot;#,##0.00_);[Red]\(&quot;R$ &quot;#,##0.00\)"/>
    <numFmt numFmtId="165" formatCode="_-&quot;R$&quot;* #,##0.00_-;\-&quot;R$&quot;* #,##0.00_-;_-&quot;R$&quot;* &quot;-&quot;??_-;_-@_-"/>
    <numFmt numFmtId="166" formatCode="_(&quot;R$ &quot;* #,##0.00_);_(&quot;R$ &quot;* \(#,##0.00\);_(&quot;R$ &quot;* &quot;-&quot;??_);_(@_)"/>
  </numFmts>
  <fonts count="9"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rgb="FFFF0000"/>
      <name val="Arial"/>
      <family val="2"/>
    </font>
    <font>
      <sz val="10"/>
      <color rgb="FFFF0000"/>
      <name val="Arial"/>
      <family val="2"/>
    </font>
    <font>
      <b/>
      <sz val="14"/>
      <name val="Arial"/>
      <family val="2"/>
    </font>
    <font>
      <sz val="10"/>
      <color rgb="FF000000"/>
      <name val="Arial"/>
      <family val="2"/>
    </font>
    <font>
      <b/>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indexed="22"/>
        <bgColor indexed="31"/>
      </patternFill>
    </fill>
    <fill>
      <patternFill patternType="solid">
        <fgColor theme="6" tint="0.79998168889431442"/>
        <bgColor indexed="64"/>
      </patternFill>
    </fill>
    <fill>
      <patternFill patternType="solid">
        <fgColor theme="0"/>
        <bgColor indexed="64"/>
      </patternFill>
    </fill>
    <fill>
      <patternFill patternType="solid">
        <fgColor theme="0"/>
        <bgColor indexed="31"/>
      </patternFill>
    </fill>
    <fill>
      <patternFill patternType="solid">
        <fgColor rgb="FFFFFF0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9" fontId="2" fillId="0" borderId="0" applyFill="0" applyBorder="0" applyAlignment="0" applyProtection="0"/>
    <xf numFmtId="166" fontId="2" fillId="0" borderId="0" applyFill="0" applyBorder="0" applyAlignment="0" applyProtection="0"/>
  </cellStyleXfs>
  <cellXfs count="178">
    <xf numFmtId="0" fontId="0" fillId="0" borderId="0" xfId="0"/>
    <xf numFmtId="0" fontId="0" fillId="0" borderId="0" xfId="0" applyProtection="1">
      <protection locked="0"/>
    </xf>
    <xf numFmtId="2" fontId="3" fillId="0" borderId="2" xfId="3" applyNumberFormat="1" applyFont="1" applyBorder="1" applyAlignment="1" applyProtection="1">
      <alignment vertical="center"/>
      <protection locked="0"/>
    </xf>
    <xf numFmtId="2" fontId="2" fillId="0" borderId="2" xfId="3" applyNumberFormat="1" applyBorder="1" applyAlignment="1" applyProtection="1">
      <alignment vertical="center"/>
      <protection locked="0"/>
    </xf>
    <xf numFmtId="2" fontId="2" fillId="0" borderId="2" xfId="3" applyNumberFormat="1" applyBorder="1" applyAlignment="1" applyProtection="1">
      <alignment horizontal="right" vertical="center"/>
      <protection locked="0"/>
    </xf>
    <xf numFmtId="2" fontId="2" fillId="0" borderId="2" xfId="3" applyNumberFormat="1" applyBorder="1" applyAlignment="1">
      <alignment horizontal="right" vertical="center"/>
    </xf>
    <xf numFmtId="2" fontId="3" fillId="0" borderId="2" xfId="3" applyNumberFormat="1" applyFont="1" applyBorder="1" applyAlignment="1">
      <alignment vertical="center"/>
    </xf>
    <xf numFmtId="44" fontId="2" fillId="0" borderId="0" xfId="3" applyNumberFormat="1" applyProtection="1">
      <protection locked="0"/>
    </xf>
    <xf numFmtId="0" fontId="2" fillId="0" borderId="2" xfId="3" applyBorder="1" applyAlignment="1" applyProtection="1">
      <alignment horizontal="center" vertical="center"/>
      <protection locked="0"/>
    </xf>
    <xf numFmtId="0" fontId="2" fillId="0" borderId="2" xfId="3" applyBorder="1" applyAlignment="1">
      <alignment horizontal="center" vertical="center"/>
    </xf>
    <xf numFmtId="2" fontId="5" fillId="0" borderId="2" xfId="3" applyNumberFormat="1" applyFont="1" applyBorder="1" applyAlignment="1">
      <alignment horizontal="right" vertical="center"/>
    </xf>
    <xf numFmtId="2" fontId="2" fillId="0" borderId="2" xfId="3" applyNumberFormat="1" applyBorder="1" applyAlignment="1">
      <alignment vertical="center"/>
    </xf>
    <xf numFmtId="10" fontId="2" fillId="0" borderId="2" xfId="3" applyNumberFormat="1" applyBorder="1" applyAlignment="1">
      <alignment horizontal="center" vertical="center"/>
    </xf>
    <xf numFmtId="10" fontId="2" fillId="5" borderId="2" xfId="3" applyNumberFormat="1" applyFill="1" applyBorder="1" applyAlignment="1">
      <alignment horizontal="center" vertical="center"/>
    </xf>
    <xf numFmtId="10" fontId="3" fillId="0" borderId="2" xfId="3" applyNumberFormat="1" applyFont="1" applyBorder="1" applyAlignment="1">
      <alignment horizontal="center" vertical="center"/>
    </xf>
    <xf numFmtId="44" fontId="0" fillId="0" borderId="2" xfId="2" applyFont="1" applyBorder="1" applyAlignment="1" applyProtection="1">
      <alignment horizontal="center" vertical="center"/>
    </xf>
    <xf numFmtId="44" fontId="1" fillId="0" borderId="2" xfId="2" applyBorder="1" applyAlignment="1" applyProtection="1">
      <alignment horizontal="center" vertical="center"/>
    </xf>
    <xf numFmtId="44" fontId="0" fillId="0" borderId="2" xfId="2" applyFont="1" applyBorder="1" applyProtection="1"/>
    <xf numFmtId="2" fontId="2" fillId="0" borderId="2" xfId="3" applyNumberFormat="1" applyBorder="1" applyAlignment="1">
      <alignment horizontal="center" vertical="center"/>
    </xf>
    <xf numFmtId="165" fontId="6" fillId="0" borderId="2" xfId="3" applyNumberFormat="1" applyFont="1" applyBorder="1" applyAlignment="1">
      <alignment vertical="center"/>
    </xf>
    <xf numFmtId="44" fontId="2" fillId="0" borderId="0" xfId="3" applyNumberFormat="1"/>
    <xf numFmtId="0" fontId="3" fillId="0" borderId="0" xfId="3" applyFont="1" applyAlignment="1" applyProtection="1">
      <alignment horizontal="center" vertical="center"/>
      <protection locked="0"/>
    </xf>
    <xf numFmtId="0" fontId="2" fillId="0" borderId="2" xfId="3" applyBorder="1" applyAlignment="1" applyProtection="1">
      <alignment horizontal="left" vertical="center"/>
      <protection locked="0"/>
    </xf>
    <xf numFmtId="0" fontId="2" fillId="0" borderId="0" xfId="3" applyAlignment="1" applyProtection="1">
      <alignment horizontal="center" vertical="center"/>
      <protection locked="0"/>
    </xf>
    <xf numFmtId="0" fontId="2" fillId="0" borderId="0" xfId="3" applyAlignment="1" applyProtection="1">
      <alignment horizontal="left" vertical="center"/>
      <protection locked="0"/>
    </xf>
    <xf numFmtId="0" fontId="3" fillId="0" borderId="2" xfId="3" applyFont="1" applyBorder="1" applyAlignment="1" applyProtection="1">
      <alignment horizontal="center" vertical="center"/>
      <protection locked="0"/>
    </xf>
    <xf numFmtId="0" fontId="2" fillId="0" borderId="2" xfId="3" applyBorder="1" applyAlignment="1" applyProtection="1">
      <alignment vertical="center"/>
      <protection locked="0"/>
    </xf>
    <xf numFmtId="10" fontId="2" fillId="0" borderId="2" xfId="4" applyNumberFormat="1" applyBorder="1" applyAlignment="1" applyProtection="1">
      <alignment horizontal="center" vertical="center"/>
      <protection locked="0"/>
    </xf>
    <xf numFmtId="0" fontId="2" fillId="0" borderId="0" xfId="0" applyFont="1" applyAlignment="1" applyProtection="1">
      <alignment vertical="center"/>
      <protection locked="0"/>
    </xf>
    <xf numFmtId="10" fontId="2" fillId="0" borderId="2" xfId="4" applyNumberFormat="1" applyFill="1" applyBorder="1" applyAlignment="1" applyProtection="1">
      <alignment horizontal="center" vertical="center"/>
      <protection locked="0"/>
    </xf>
    <xf numFmtId="2" fontId="3" fillId="0" borderId="0" xfId="3" applyNumberFormat="1" applyFont="1" applyAlignment="1" applyProtection="1">
      <alignment vertical="center"/>
      <protection locked="0"/>
    </xf>
    <xf numFmtId="0" fontId="3" fillId="4" borderId="2" xfId="3" applyFont="1" applyFill="1" applyBorder="1" applyAlignment="1" applyProtection="1">
      <alignment horizontal="center" vertical="center"/>
      <protection locked="0"/>
    </xf>
    <xf numFmtId="10" fontId="2" fillId="0" borderId="2" xfId="3" applyNumberFormat="1" applyBorder="1" applyAlignment="1" applyProtection="1">
      <alignment horizontal="center" vertical="center"/>
      <protection locked="0"/>
    </xf>
    <xf numFmtId="43" fontId="0" fillId="0" borderId="0" xfId="1" applyFont="1" applyProtection="1">
      <protection locked="0"/>
    </xf>
    <xf numFmtId="10" fontId="2" fillId="5" borderId="2" xfId="3" applyNumberFormat="1" applyFill="1" applyBorder="1" applyAlignment="1" applyProtection="1">
      <alignment horizontal="center" vertical="center"/>
      <protection locked="0"/>
    </xf>
    <xf numFmtId="10" fontId="3" fillId="0" borderId="2" xfId="3" applyNumberFormat="1" applyFont="1" applyBorder="1" applyAlignment="1" applyProtection="1">
      <alignment horizontal="center" vertical="center"/>
      <protection locked="0"/>
    </xf>
    <xf numFmtId="43" fontId="0" fillId="0" borderId="0" xfId="0" applyNumberFormat="1" applyProtection="1">
      <protection locked="0"/>
    </xf>
    <xf numFmtId="10" fontId="3" fillId="4" borderId="2" xfId="3" applyNumberFormat="1" applyFont="1" applyFill="1" applyBorder="1" applyAlignment="1" applyProtection="1">
      <alignment horizontal="center" vertical="center"/>
      <protection locked="0"/>
    </xf>
    <xf numFmtId="0" fontId="2" fillId="0" borderId="4" xfId="3" applyBorder="1" applyAlignment="1" applyProtection="1">
      <alignment horizontal="left" vertical="center"/>
      <protection locked="0"/>
    </xf>
    <xf numFmtId="0" fontId="2" fillId="0" borderId="2" xfId="3" applyBorder="1" applyAlignment="1" applyProtection="1">
      <alignment horizontal="left" vertical="center" wrapText="1"/>
      <protection locked="0"/>
    </xf>
    <xf numFmtId="0" fontId="3" fillId="0" borderId="4" xfId="3" applyFont="1" applyBorder="1" applyAlignment="1" applyProtection="1">
      <alignment vertical="center"/>
      <protection locked="0"/>
    </xf>
    <xf numFmtId="44" fontId="0" fillId="0" borderId="0" xfId="2" applyFont="1" applyProtection="1">
      <protection locked="0"/>
    </xf>
    <xf numFmtId="0" fontId="0" fillId="0" borderId="2" xfId="0" applyBorder="1" applyAlignment="1" applyProtection="1">
      <alignment horizontal="center" vertical="center"/>
      <protection locked="0"/>
    </xf>
    <xf numFmtId="44" fontId="0" fillId="0" borderId="2" xfId="2" applyFont="1" applyBorder="1" applyAlignment="1" applyProtection="1">
      <alignment horizontal="center" vertical="center"/>
      <protection locked="0"/>
    </xf>
    <xf numFmtId="0" fontId="0" fillId="0" borderId="0" xfId="0" applyAlignment="1" applyProtection="1">
      <alignment horizontal="left" vertical="center"/>
      <protection locked="0"/>
    </xf>
    <xf numFmtId="44" fontId="1" fillId="0" borderId="2" xfId="2" applyBorder="1" applyAlignment="1" applyProtection="1">
      <alignment horizontal="center" vertical="center"/>
      <protection locked="0"/>
    </xf>
    <xf numFmtId="44" fontId="0" fillId="0" borderId="0" xfId="0" applyNumberFormat="1" applyAlignment="1" applyProtection="1">
      <alignment horizontal="left" vertical="center"/>
      <protection locked="0"/>
    </xf>
    <xf numFmtId="44" fontId="0" fillId="0" borderId="2" xfId="2" applyFont="1" applyBorder="1" applyProtection="1">
      <protection locked="0"/>
    </xf>
    <xf numFmtId="0" fontId="0" fillId="0" borderId="0" xfId="0" applyAlignment="1" applyProtection="1">
      <alignment wrapText="1"/>
      <protection locked="0"/>
    </xf>
    <xf numFmtId="10" fontId="2" fillId="0" borderId="2" xfId="3" applyNumberFormat="1" applyBorder="1" applyAlignment="1" applyProtection="1">
      <alignment vertical="center"/>
      <protection locked="0"/>
    </xf>
    <xf numFmtId="0" fontId="3" fillId="0" borderId="2" xfId="3" applyFont="1" applyBorder="1" applyAlignment="1" applyProtection="1">
      <alignment horizontal="left" vertical="center"/>
      <protection locked="0"/>
    </xf>
    <xf numFmtId="10" fontId="2" fillId="0" borderId="2" xfId="4" applyNumberFormat="1" applyBorder="1" applyAlignment="1" applyProtection="1">
      <alignment vertical="center"/>
      <protection locked="0"/>
    </xf>
    <xf numFmtId="10" fontId="2" fillId="0" borderId="2" xfId="4" applyNumberFormat="1" applyFill="1" applyBorder="1" applyAlignment="1" applyProtection="1">
      <alignment vertical="center"/>
      <protection locked="0"/>
    </xf>
    <xf numFmtId="0" fontId="4" fillId="0" borderId="11" xfId="3" applyFont="1" applyBorder="1" applyAlignment="1" applyProtection="1">
      <alignment horizontal="center" vertical="center"/>
      <protection locked="0"/>
    </xf>
    <xf numFmtId="0" fontId="4" fillId="0" borderId="8" xfId="3" applyFont="1" applyBorder="1" applyAlignment="1" applyProtection="1">
      <alignment horizontal="left" vertical="center"/>
      <protection locked="0"/>
    </xf>
    <xf numFmtId="10" fontId="4" fillId="0" borderId="8" xfId="4" applyNumberFormat="1" applyFont="1" applyBorder="1" applyAlignment="1" applyProtection="1">
      <alignment vertical="center"/>
      <protection locked="0"/>
    </xf>
    <xf numFmtId="2" fontId="4" fillId="0" borderId="12" xfId="3" applyNumberFormat="1" applyFont="1" applyBorder="1" applyAlignment="1" applyProtection="1">
      <alignment vertical="center"/>
      <protection locked="0"/>
    </xf>
    <xf numFmtId="0" fontId="4" fillId="0" borderId="13" xfId="3" applyFont="1" applyBorder="1" applyAlignment="1" applyProtection="1">
      <alignment horizontal="center" vertical="center"/>
      <protection locked="0"/>
    </xf>
    <xf numFmtId="0" fontId="4" fillId="0" borderId="0" xfId="3" applyFont="1" applyAlignment="1" applyProtection="1">
      <alignment horizontal="left" vertical="center"/>
      <protection locked="0"/>
    </xf>
    <xf numFmtId="10" fontId="4" fillId="0" borderId="0" xfId="4" applyNumberFormat="1" applyFont="1" applyBorder="1" applyAlignment="1" applyProtection="1">
      <alignment vertical="center"/>
      <protection locked="0"/>
    </xf>
    <xf numFmtId="2" fontId="4" fillId="0" borderId="14" xfId="3" applyNumberFormat="1" applyFont="1" applyBorder="1" applyAlignment="1" applyProtection="1">
      <alignment vertical="center"/>
      <protection locked="0"/>
    </xf>
    <xf numFmtId="0" fontId="5" fillId="0" borderId="13" xfId="3" applyFont="1" applyBorder="1" applyAlignment="1" applyProtection="1">
      <alignment vertical="center"/>
      <protection locked="0"/>
    </xf>
    <xf numFmtId="0" fontId="4" fillId="0" borderId="15" xfId="3" applyFont="1" applyBorder="1" applyAlignment="1" applyProtection="1">
      <alignment horizontal="center" vertical="center"/>
      <protection locked="0"/>
    </xf>
    <xf numFmtId="0" fontId="4" fillId="0" borderId="1" xfId="3" applyFont="1" applyBorder="1" applyAlignment="1" applyProtection="1">
      <alignment horizontal="left" vertical="center"/>
      <protection locked="0"/>
    </xf>
    <xf numFmtId="10" fontId="4" fillId="0" borderId="1" xfId="4" applyNumberFormat="1" applyFont="1" applyBorder="1" applyAlignment="1" applyProtection="1">
      <alignment vertical="center"/>
      <protection locked="0"/>
    </xf>
    <xf numFmtId="2" fontId="4" fillId="0" borderId="16" xfId="3" applyNumberFormat="1" applyFont="1" applyBorder="1" applyAlignment="1" applyProtection="1">
      <alignment vertical="center"/>
      <protection locked="0"/>
    </xf>
    <xf numFmtId="0" fontId="2" fillId="0" borderId="0" xfId="3" applyProtection="1">
      <protection locked="0"/>
    </xf>
    <xf numFmtId="2" fontId="2" fillId="0" borderId="0" xfId="3" applyNumberFormat="1" applyAlignment="1" applyProtection="1">
      <alignment vertical="center"/>
      <protection locked="0"/>
    </xf>
    <xf numFmtId="44" fontId="0" fillId="0" borderId="0" xfId="0" applyNumberFormat="1" applyProtection="1">
      <protection locked="0"/>
    </xf>
    <xf numFmtId="0" fontId="3" fillId="0" borderId="0" xfId="3" applyFont="1" applyAlignment="1" applyProtection="1">
      <alignment vertical="center"/>
      <protection locked="0"/>
    </xf>
    <xf numFmtId="43" fontId="2" fillId="0" borderId="0" xfId="3" applyNumberFormat="1" applyAlignment="1" applyProtection="1">
      <alignment vertical="center"/>
      <protection locked="0"/>
    </xf>
    <xf numFmtId="0" fontId="3" fillId="0" borderId="0" xfId="3" applyFont="1" applyAlignment="1" applyProtection="1">
      <alignment horizontal="left" vertical="center"/>
      <protection locked="0"/>
    </xf>
    <xf numFmtId="44" fontId="2" fillId="0" borderId="0" xfId="2" applyFont="1" applyAlignment="1" applyProtection="1">
      <alignment vertical="center"/>
      <protection locked="0"/>
    </xf>
    <xf numFmtId="0" fontId="0" fillId="0" borderId="2" xfId="0" applyBorder="1" applyAlignment="1" applyProtection="1">
      <alignment horizontal="left" vertical="center"/>
      <protection locked="0"/>
    </xf>
    <xf numFmtId="0" fontId="0" fillId="0" borderId="2" xfId="0" applyBorder="1" applyAlignment="1" applyProtection="1">
      <alignment horizontal="left"/>
      <protection locked="0"/>
    </xf>
    <xf numFmtId="2" fontId="0" fillId="0" borderId="2" xfId="0" applyNumberFormat="1" applyBorder="1" applyAlignment="1">
      <alignment horizontal="center" vertical="center"/>
    </xf>
    <xf numFmtId="10" fontId="7" fillId="0" borderId="17" xfId="0" applyNumberFormat="1" applyFont="1" applyBorder="1" applyAlignment="1" applyProtection="1">
      <alignment horizontal="center" vertical="center"/>
      <protection locked="0"/>
    </xf>
    <xf numFmtId="10" fontId="7" fillId="0" borderId="18" xfId="0" applyNumberFormat="1" applyFont="1" applyBorder="1" applyAlignment="1" applyProtection="1">
      <alignment horizontal="center" vertical="center"/>
      <protection locked="0"/>
    </xf>
    <xf numFmtId="10" fontId="7" fillId="0" borderId="0" xfId="0" applyNumberFormat="1" applyFont="1" applyAlignment="1" applyProtection="1">
      <alignment horizontal="center" vertical="center"/>
      <protection locked="0"/>
    </xf>
    <xf numFmtId="0" fontId="8" fillId="0" borderId="2" xfId="0" applyFont="1" applyBorder="1" applyAlignment="1">
      <alignment horizontal="center"/>
    </xf>
    <xf numFmtId="44" fontId="0" fillId="0" borderId="2" xfId="2" applyFont="1" applyBorder="1" applyAlignment="1">
      <alignment vertical="center"/>
    </xf>
    <xf numFmtId="44" fontId="0" fillId="0" borderId="2" xfId="2" applyFont="1" applyBorder="1"/>
    <xf numFmtId="0" fontId="0" fillId="0" borderId="25" xfId="0" applyBorder="1"/>
    <xf numFmtId="0" fontId="0" fillId="0" borderId="24" xfId="0" applyBorder="1"/>
    <xf numFmtId="0" fontId="0" fillId="0" borderId="26" xfId="0" applyBorder="1"/>
    <xf numFmtId="44" fontId="0" fillId="0" borderId="22" xfId="0" applyNumberFormat="1" applyBorder="1"/>
    <xf numFmtId="44" fontId="0" fillId="0" borderId="2" xfId="0" applyNumberFormat="1" applyBorder="1"/>
    <xf numFmtId="44" fontId="0" fillId="0" borderId="23" xfId="0" applyNumberFormat="1" applyBorder="1"/>
    <xf numFmtId="0" fontId="0" fillId="0" borderId="2" xfId="0" applyBorder="1" applyAlignment="1">
      <alignment horizontal="center"/>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xf numFmtId="0" fontId="0" fillId="0" borderId="2" xfId="0" applyBorder="1" applyAlignment="1">
      <alignment vertical="center" wrapText="1"/>
    </xf>
    <xf numFmtId="43" fontId="0" fillId="0" borderId="0" xfId="1" applyFont="1" applyFill="1" applyProtection="1">
      <protection locked="0"/>
    </xf>
    <xf numFmtId="44" fontId="0" fillId="0" borderId="0" xfId="2" applyFont="1" applyFill="1" applyProtection="1">
      <protection locked="0"/>
    </xf>
    <xf numFmtId="44" fontId="0" fillId="0" borderId="2" xfId="2" applyFont="1" applyFill="1" applyBorder="1" applyAlignment="1" applyProtection="1">
      <alignment horizontal="center" vertical="center"/>
      <protection locked="0"/>
    </xf>
    <xf numFmtId="44" fontId="1" fillId="0" borderId="2" xfId="2" applyFill="1" applyBorder="1" applyAlignment="1" applyProtection="1">
      <alignment horizontal="center" vertical="center"/>
      <protection locked="0"/>
    </xf>
    <xf numFmtId="44" fontId="0" fillId="0" borderId="2" xfId="2" applyFont="1" applyFill="1" applyBorder="1" applyProtection="1">
      <protection locked="0"/>
    </xf>
    <xf numFmtId="10" fontId="4" fillId="0" borderId="8" xfId="4" applyNumberFormat="1" applyFont="1" applyFill="1" applyBorder="1" applyAlignment="1" applyProtection="1">
      <alignment vertical="center"/>
      <protection locked="0"/>
    </xf>
    <xf numFmtId="10" fontId="4" fillId="0" borderId="0" xfId="4" applyNumberFormat="1" applyFont="1" applyFill="1" applyBorder="1" applyAlignment="1" applyProtection="1">
      <alignment vertical="center"/>
      <protection locked="0"/>
    </xf>
    <xf numFmtId="10" fontId="4" fillId="0" borderId="1" xfId="4" applyNumberFormat="1" applyFont="1" applyFill="1" applyBorder="1" applyAlignment="1" applyProtection="1">
      <alignment vertical="center"/>
      <protection locked="0"/>
    </xf>
    <xf numFmtId="44" fontId="2" fillId="0" borderId="0" xfId="2" applyFont="1" applyFill="1" applyAlignment="1" applyProtection="1">
      <alignment vertical="center"/>
      <protection locked="0"/>
    </xf>
    <xf numFmtId="0" fontId="6" fillId="0" borderId="0" xfId="3" applyFont="1" applyAlignment="1" applyProtection="1">
      <alignment horizontal="center" vertical="center"/>
      <protection locked="0"/>
    </xf>
    <xf numFmtId="165" fontId="6" fillId="0" borderId="0" xfId="3" applyNumberFormat="1" applyFont="1" applyAlignment="1">
      <alignment vertical="center"/>
    </xf>
    <xf numFmtId="0" fontId="0" fillId="0" borderId="19" xfId="0" applyBorder="1" applyAlignment="1">
      <alignment horizontal="center" vertical="center"/>
    </xf>
    <xf numFmtId="0" fontId="0" fillId="0" borderId="19" xfId="0" applyBorder="1" applyAlignment="1">
      <alignment horizont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8" fillId="0" borderId="2" xfId="0" applyFont="1" applyBorder="1" applyAlignment="1">
      <alignment horizontal="center" vertical="center"/>
    </xf>
    <xf numFmtId="0" fontId="0" fillId="0" borderId="2" xfId="0" applyBorder="1" applyAlignment="1">
      <alignment horizontal="center" vertical="center" wrapText="1"/>
    </xf>
    <xf numFmtId="44" fontId="0" fillId="0" borderId="2" xfId="2" applyFont="1" applyBorder="1" applyAlignment="1">
      <alignment horizontal="center" vertical="center"/>
    </xf>
    <xf numFmtId="0" fontId="2" fillId="0" borderId="5" xfId="3" applyBorder="1" applyAlignment="1" applyProtection="1">
      <alignment horizontal="center" vertical="center"/>
      <protection locked="0"/>
    </xf>
    <xf numFmtId="0" fontId="3" fillId="0" borderId="4" xfId="3" applyFont="1" applyBorder="1" applyAlignment="1" applyProtection="1">
      <alignment horizontal="center" vertical="center"/>
      <protection locked="0"/>
    </xf>
    <xf numFmtId="0" fontId="3" fillId="0" borderId="5"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2" fillId="0" borderId="4" xfId="3" applyBorder="1" applyAlignment="1" applyProtection="1">
      <alignment horizontal="center" vertical="center"/>
      <protection locked="0"/>
    </xf>
    <xf numFmtId="0" fontId="2" fillId="0" borderId="6" xfId="3" applyBorder="1" applyAlignment="1" applyProtection="1">
      <alignment horizontal="center" vertical="center"/>
      <protection locked="0"/>
    </xf>
    <xf numFmtId="164" fontId="2" fillId="0" borderId="4" xfId="3" applyNumberFormat="1" applyBorder="1" applyAlignment="1" applyProtection="1">
      <alignment horizontal="center" vertical="center"/>
      <protection locked="0"/>
    </xf>
    <xf numFmtId="164" fontId="2" fillId="0" borderId="6" xfId="3" applyNumberFormat="1" applyBorder="1" applyAlignment="1" applyProtection="1">
      <alignment horizontal="center" vertical="center"/>
      <protection locked="0"/>
    </xf>
    <xf numFmtId="14" fontId="2" fillId="0" borderId="4" xfId="3" applyNumberFormat="1" applyBorder="1" applyAlignment="1" applyProtection="1">
      <alignment horizontal="center" vertical="center"/>
      <protection locked="0"/>
    </xf>
    <xf numFmtId="14" fontId="2" fillId="0" borderId="6" xfId="3" applyNumberFormat="1" applyBorder="1" applyAlignment="1" applyProtection="1">
      <alignment horizontal="center" vertical="center"/>
      <protection locked="0"/>
    </xf>
    <xf numFmtId="0" fontId="3" fillId="0" borderId="9" xfId="3" applyFont="1" applyBorder="1" applyAlignment="1" applyProtection="1">
      <alignment horizontal="center" vertical="center"/>
      <protection locked="0"/>
    </xf>
    <xf numFmtId="0" fontId="3" fillId="0" borderId="0" xfId="3" applyFont="1" applyAlignment="1" applyProtection="1">
      <alignment horizontal="center" vertical="center"/>
      <protection locked="0"/>
    </xf>
    <xf numFmtId="0" fontId="2" fillId="0" borderId="0" xfId="3" applyAlignment="1" applyProtection="1">
      <alignment horizontal="center"/>
      <protection locked="0"/>
    </xf>
    <xf numFmtId="0" fontId="3" fillId="0" borderId="0" xfId="3" applyFont="1" applyAlignment="1" applyProtection="1">
      <alignment horizontal="center"/>
      <protection locked="0"/>
    </xf>
    <xf numFmtId="0" fontId="2" fillId="7" borderId="0" xfId="3" applyFill="1" applyAlignment="1" applyProtection="1">
      <alignment horizontal="center" vertical="center"/>
      <protection locked="0"/>
    </xf>
    <xf numFmtId="0" fontId="3" fillId="0" borderId="0" xfId="3" applyFont="1" applyAlignment="1" applyProtection="1">
      <alignment horizontal="left" vertical="center"/>
      <protection locked="0"/>
    </xf>
    <xf numFmtId="0" fontId="2" fillId="0" borderId="4" xfId="3" applyBorder="1" applyAlignment="1" applyProtection="1">
      <alignment horizontal="center" vertical="center" wrapText="1"/>
      <protection locked="0"/>
    </xf>
    <xf numFmtId="0" fontId="2" fillId="0" borderId="6" xfId="3" applyBorder="1" applyAlignment="1" applyProtection="1">
      <alignment horizontal="center" vertical="center" wrapText="1"/>
      <protection locked="0"/>
    </xf>
    <xf numFmtId="0" fontId="2" fillId="0" borderId="1" xfId="3" applyBorder="1" applyAlignment="1" applyProtection="1">
      <alignment horizontal="center" vertical="center"/>
      <protection locked="0"/>
    </xf>
    <xf numFmtId="0" fontId="2" fillId="0" borderId="4" xfId="3" applyBorder="1" applyAlignment="1" applyProtection="1">
      <alignment horizontal="left" vertical="center"/>
      <protection locked="0"/>
    </xf>
    <xf numFmtId="0" fontId="2" fillId="0" borderId="6" xfId="3" applyBorder="1" applyAlignment="1" applyProtection="1">
      <alignment horizontal="left" vertical="center"/>
      <protection locked="0"/>
    </xf>
    <xf numFmtId="0" fontId="2" fillId="0" borderId="5" xfId="3"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4" xfId="0" applyBorder="1" applyAlignment="1" applyProtection="1">
      <alignment horizontal="left"/>
      <protection locked="0"/>
    </xf>
    <xf numFmtId="0" fontId="0" fillId="0" borderId="6" xfId="0" applyBorder="1" applyAlignment="1" applyProtection="1">
      <alignment horizontal="left"/>
      <protection locked="0"/>
    </xf>
    <xf numFmtId="0" fontId="6" fillId="0" borderId="4" xfId="3" applyFont="1" applyBorder="1" applyAlignment="1" applyProtection="1">
      <alignment horizontal="center" vertical="center"/>
      <protection locked="0"/>
    </xf>
    <xf numFmtId="0" fontId="6" fillId="0" borderId="5" xfId="3" applyFont="1" applyBorder="1" applyAlignment="1" applyProtection="1">
      <alignment horizontal="center" vertical="center"/>
      <protection locked="0"/>
    </xf>
    <xf numFmtId="0" fontId="6" fillId="0" borderId="6" xfId="3" applyFont="1" applyBorder="1" applyAlignment="1" applyProtection="1">
      <alignment horizontal="center" vertical="center"/>
      <protection locked="0"/>
    </xf>
    <xf numFmtId="0" fontId="3" fillId="2" borderId="4" xfId="3" applyFont="1" applyFill="1" applyBorder="1" applyAlignment="1" applyProtection="1">
      <alignment horizontal="center" vertical="center"/>
      <protection locked="0"/>
    </xf>
    <xf numFmtId="0" fontId="3" fillId="2" borderId="5" xfId="3" applyFont="1" applyFill="1" applyBorder="1" applyAlignment="1" applyProtection="1">
      <alignment horizontal="center" vertical="center"/>
      <protection locked="0"/>
    </xf>
    <xf numFmtId="0" fontId="3" fillId="2" borderId="6" xfId="3" applyFont="1" applyFill="1" applyBorder="1" applyAlignment="1" applyProtection="1">
      <alignment horizontal="center" vertical="center"/>
      <protection locked="0"/>
    </xf>
    <xf numFmtId="0" fontId="3" fillId="6" borderId="9" xfId="3" applyFont="1" applyFill="1" applyBorder="1" applyAlignment="1" applyProtection="1">
      <alignment horizontal="center" vertical="center"/>
      <protection locked="0"/>
    </xf>
    <xf numFmtId="0" fontId="3" fillId="6" borderId="5" xfId="3" applyFont="1" applyFill="1" applyBorder="1" applyAlignment="1" applyProtection="1">
      <alignment horizontal="center" vertical="center"/>
      <protection locked="0"/>
    </xf>
    <xf numFmtId="0" fontId="3" fillId="3" borderId="4" xfId="3" applyFont="1" applyFill="1" applyBorder="1" applyAlignment="1" applyProtection="1">
      <alignment horizontal="center" vertical="center"/>
      <protection locked="0"/>
    </xf>
    <xf numFmtId="0" fontId="3" fillId="3" borderId="5" xfId="3" applyFont="1" applyFill="1" applyBorder="1" applyAlignment="1" applyProtection="1">
      <alignment horizontal="center" vertical="center"/>
      <protection locked="0"/>
    </xf>
    <xf numFmtId="0" fontId="3" fillId="3" borderId="6" xfId="3" applyFont="1" applyFill="1" applyBorder="1" applyAlignment="1" applyProtection="1">
      <alignment horizontal="center" vertical="center"/>
      <protection locked="0"/>
    </xf>
    <xf numFmtId="0" fontId="3" fillId="4" borderId="4"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3" fillId="6" borderId="4" xfId="3" applyFont="1" applyFill="1" applyBorder="1" applyAlignment="1" applyProtection="1">
      <alignment horizontal="center" vertical="center"/>
      <protection locked="0"/>
    </xf>
    <xf numFmtId="0" fontId="3" fillId="2" borderId="2" xfId="3" applyFont="1" applyFill="1" applyBorder="1" applyAlignment="1" applyProtection="1">
      <alignment horizontal="center" vertical="center"/>
      <protection locked="0"/>
    </xf>
    <xf numFmtId="0" fontId="2" fillId="0" borderId="2" xfId="3" applyBorder="1" applyAlignment="1" applyProtection="1">
      <alignment horizontal="center" vertical="center"/>
      <protection locked="0"/>
    </xf>
    <xf numFmtId="0" fontId="3" fillId="6" borderId="3" xfId="3" applyFont="1" applyFill="1" applyBorder="1" applyAlignment="1" applyProtection="1">
      <alignment horizontal="center" vertical="center"/>
      <protection locked="0"/>
    </xf>
    <xf numFmtId="0" fontId="3" fillId="6" borderId="0" xfId="3" applyFont="1" applyFill="1" applyAlignment="1" applyProtection="1">
      <alignment horizontal="center" vertical="center"/>
      <protection locked="0"/>
    </xf>
    <xf numFmtId="0" fontId="2" fillId="0" borderId="0" xfId="3" applyAlignment="1" applyProtection="1">
      <alignment horizontal="center" vertical="center"/>
      <protection locked="0"/>
    </xf>
    <xf numFmtId="0" fontId="3" fillId="3" borderId="2" xfId="3" applyFont="1" applyFill="1" applyBorder="1" applyAlignment="1" applyProtection="1">
      <alignment horizontal="center" vertical="center"/>
      <protection locked="0"/>
    </xf>
    <xf numFmtId="0" fontId="3" fillId="0" borderId="2" xfId="3" applyFont="1" applyBorder="1" applyAlignment="1" applyProtection="1">
      <alignment horizontal="center" vertical="center"/>
      <protection locked="0"/>
    </xf>
    <xf numFmtId="0" fontId="3" fillId="4" borderId="2" xfId="3" applyFont="1" applyFill="1" applyBorder="1" applyAlignment="1" applyProtection="1">
      <alignment horizontal="center" vertical="center"/>
      <protection locked="0"/>
    </xf>
    <xf numFmtId="0" fontId="3" fillId="6" borderId="2" xfId="3" applyFont="1" applyFill="1" applyBorder="1" applyAlignment="1" applyProtection="1">
      <alignment horizontal="center" vertical="center"/>
      <protection locked="0"/>
    </xf>
    <xf numFmtId="0" fontId="2" fillId="0" borderId="2" xfId="3" applyBorder="1" applyAlignment="1" applyProtection="1">
      <alignment horizontal="left" vertical="center"/>
      <protection locked="0"/>
    </xf>
    <xf numFmtId="0" fontId="3" fillId="6" borderId="7" xfId="3" applyFont="1" applyFill="1" applyBorder="1" applyAlignment="1" applyProtection="1">
      <alignment horizontal="center" vertical="center"/>
      <protection locked="0"/>
    </xf>
    <xf numFmtId="0" fontId="3" fillId="6" borderId="8" xfId="3" applyFont="1" applyFill="1" applyBorder="1" applyAlignment="1" applyProtection="1">
      <alignment horizontal="center" vertical="center"/>
      <protection locked="0"/>
    </xf>
    <xf numFmtId="0" fontId="3" fillId="6" borderId="10" xfId="3" applyFont="1" applyFill="1" applyBorder="1" applyAlignment="1" applyProtection="1">
      <alignment horizontal="center" vertical="center"/>
      <protection locked="0"/>
    </xf>
    <xf numFmtId="0" fontId="3" fillId="6" borderId="1" xfId="3" applyFont="1" applyFill="1" applyBorder="1" applyAlignment="1" applyProtection="1">
      <alignment horizontal="center" vertical="center"/>
      <protection locked="0"/>
    </xf>
    <xf numFmtId="0" fontId="2" fillId="0" borderId="0" xfId="3" applyAlignment="1" applyProtection="1">
      <alignment horizontal="left" vertical="center"/>
      <protection locked="0"/>
    </xf>
    <xf numFmtId="0" fontId="6" fillId="0" borderId="2" xfId="3" applyFont="1" applyBorder="1" applyAlignment="1" applyProtection="1">
      <alignment horizontal="center" vertical="center"/>
      <protection locked="0"/>
    </xf>
    <xf numFmtId="0" fontId="0" fillId="0" borderId="2" xfId="0" applyBorder="1" applyAlignment="1">
      <alignment horizontal="center"/>
    </xf>
    <xf numFmtId="0" fontId="3" fillId="0" borderId="30" xfId="3" applyFont="1" applyBorder="1" applyAlignment="1" applyProtection="1">
      <alignment horizontal="center" vertical="center" wrapText="1"/>
      <protection locked="0"/>
    </xf>
    <xf numFmtId="0" fontId="3" fillId="0" borderId="31" xfId="3" applyFont="1" applyBorder="1" applyAlignment="1" applyProtection="1">
      <alignment horizontal="center" vertical="center" wrapText="1"/>
      <protection locked="0"/>
    </xf>
    <xf numFmtId="0" fontId="3" fillId="0" borderId="32" xfId="3" applyFont="1" applyBorder="1" applyAlignment="1" applyProtection="1">
      <alignment horizontal="center" vertical="center" wrapText="1"/>
      <protection locked="0"/>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0" fillId="0" borderId="28" xfId="0" applyBorder="1"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cellXfs>
  <cellStyles count="6">
    <cellStyle name="Moeda" xfId="2" builtinId="4"/>
    <cellStyle name="Moeda 3" xfId="5" xr:uid="{00000000-0005-0000-0000-000001000000}"/>
    <cellStyle name="Normal" xfId="0" builtinId="0"/>
    <cellStyle name="Normal 2" xfId="3" xr:uid="{00000000-0005-0000-0000-000003000000}"/>
    <cellStyle name="Porcentagem 2" xfId="4" xr:uid="{00000000-0005-0000-0000-00000500000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43"/>
  <sheetViews>
    <sheetView showGridLines="0" topLeftCell="A118" zoomScale="90" zoomScaleNormal="90" workbookViewId="0">
      <selection activeCell="D112" sqref="D112:D117"/>
    </sheetView>
  </sheetViews>
  <sheetFormatPr defaultColWidth="8.85546875" defaultRowHeight="15" x14ac:dyDescent="0.25"/>
  <cols>
    <col min="1" max="1" width="8.85546875" style="1"/>
    <col min="2" max="2" width="10.42578125" style="1" customWidth="1"/>
    <col min="3" max="3" width="122.85546875" style="1" customWidth="1"/>
    <col min="4" max="4" width="13.5703125" style="1" customWidth="1"/>
    <col min="5" max="5" width="23.7109375" style="1" customWidth="1"/>
    <col min="6" max="6" width="17.28515625" style="1" customWidth="1"/>
    <col min="7" max="7" width="15" style="1" bestFit="1" customWidth="1"/>
    <col min="8" max="9" width="8.85546875" style="1"/>
    <col min="10" max="10" width="15" style="1" bestFit="1" customWidth="1"/>
    <col min="11" max="16384" width="8.85546875" style="1"/>
  </cols>
  <sheetData>
    <row r="1" spans="2:5" x14ac:dyDescent="0.25">
      <c r="B1" s="123" t="s">
        <v>180</v>
      </c>
      <c r="C1" s="123"/>
      <c r="D1" s="123"/>
      <c r="E1" s="123"/>
    </row>
    <row r="2" spans="2:5" x14ac:dyDescent="0.25">
      <c r="B2" s="124"/>
      <c r="C2" s="124"/>
      <c r="D2" s="124"/>
      <c r="E2" s="124"/>
    </row>
    <row r="3" spans="2:5" x14ac:dyDescent="0.25">
      <c r="B3" s="124" t="s">
        <v>0</v>
      </c>
      <c r="C3" s="124"/>
      <c r="D3" s="124"/>
      <c r="E3" s="124"/>
    </row>
    <row r="4" spans="2:5" x14ac:dyDescent="0.25">
      <c r="B4" s="125" t="s">
        <v>181</v>
      </c>
      <c r="C4" s="125"/>
      <c r="D4" s="125"/>
      <c r="E4" s="125"/>
    </row>
    <row r="5" spans="2:5" x14ac:dyDescent="0.25">
      <c r="B5" s="126" t="s">
        <v>179</v>
      </c>
      <c r="C5" s="126"/>
      <c r="D5" s="126"/>
      <c r="E5" s="126"/>
    </row>
    <row r="6" spans="2:5" x14ac:dyDescent="0.25">
      <c r="B6" s="127" t="s">
        <v>114</v>
      </c>
      <c r="C6" s="127"/>
      <c r="D6" s="127"/>
      <c r="E6" s="127"/>
    </row>
    <row r="7" spans="2:5" x14ac:dyDescent="0.25">
      <c r="B7" s="130"/>
      <c r="C7" s="130"/>
      <c r="D7" s="130"/>
      <c r="E7" s="130"/>
    </row>
    <row r="8" spans="2:5" x14ac:dyDescent="0.25">
      <c r="B8" s="113" t="s">
        <v>1</v>
      </c>
      <c r="C8" s="114"/>
      <c r="D8" s="114"/>
      <c r="E8" s="115"/>
    </row>
    <row r="9" spans="2:5" x14ac:dyDescent="0.25">
      <c r="B9" s="8" t="s">
        <v>2</v>
      </c>
      <c r="C9" s="22" t="s">
        <v>3</v>
      </c>
      <c r="D9" s="120"/>
      <c r="E9" s="121"/>
    </row>
    <row r="10" spans="2:5" x14ac:dyDescent="0.25">
      <c r="B10" s="8" t="s">
        <v>4</v>
      </c>
      <c r="C10" s="22" t="s">
        <v>5</v>
      </c>
      <c r="D10" s="116" t="s">
        <v>149</v>
      </c>
      <c r="E10" s="117"/>
    </row>
    <row r="11" spans="2:5" x14ac:dyDescent="0.25">
      <c r="B11" s="8" t="s">
        <v>6</v>
      </c>
      <c r="C11" s="22" t="s">
        <v>7</v>
      </c>
      <c r="D11" s="128"/>
      <c r="E11" s="129"/>
    </row>
    <row r="12" spans="2:5" x14ac:dyDescent="0.25">
      <c r="B12" s="8" t="s">
        <v>8</v>
      </c>
      <c r="C12" s="22" t="s">
        <v>9</v>
      </c>
      <c r="D12" s="116">
        <v>12</v>
      </c>
      <c r="E12" s="117"/>
    </row>
    <row r="13" spans="2:5" x14ac:dyDescent="0.25">
      <c r="B13" s="23"/>
      <c r="C13" s="24"/>
      <c r="D13" s="23"/>
      <c r="E13" s="23"/>
    </row>
    <row r="14" spans="2:5" x14ac:dyDescent="0.25">
      <c r="B14" s="113" t="s">
        <v>10</v>
      </c>
      <c r="C14" s="114"/>
      <c r="D14" s="114"/>
      <c r="E14" s="115"/>
    </row>
    <row r="15" spans="2:5" x14ac:dyDescent="0.25">
      <c r="B15" s="116" t="s">
        <v>11</v>
      </c>
      <c r="C15" s="117"/>
      <c r="D15" s="116" t="s">
        <v>182</v>
      </c>
      <c r="E15" s="117"/>
    </row>
    <row r="16" spans="2:5" x14ac:dyDescent="0.25">
      <c r="B16" s="116" t="s">
        <v>115</v>
      </c>
      <c r="C16" s="117"/>
      <c r="D16" s="116"/>
      <c r="E16" s="117"/>
    </row>
    <row r="17" spans="2:6" x14ac:dyDescent="0.25">
      <c r="B17" s="23"/>
      <c r="C17" s="24"/>
      <c r="D17" s="23"/>
      <c r="E17" s="23"/>
    </row>
    <row r="18" spans="2:6" x14ac:dyDescent="0.25">
      <c r="B18" s="113" t="s">
        <v>12</v>
      </c>
      <c r="C18" s="114"/>
      <c r="D18" s="114"/>
      <c r="E18" s="115"/>
    </row>
    <row r="19" spans="2:6" x14ac:dyDescent="0.25">
      <c r="B19" s="8">
        <v>1</v>
      </c>
      <c r="C19" s="22" t="s">
        <v>13</v>
      </c>
      <c r="D19" s="116" t="s">
        <v>150</v>
      </c>
      <c r="E19" s="117"/>
    </row>
    <row r="20" spans="2:6" x14ac:dyDescent="0.25">
      <c r="B20" s="8">
        <v>2</v>
      </c>
      <c r="C20" s="22" t="s">
        <v>14</v>
      </c>
      <c r="D20" s="116" t="s">
        <v>151</v>
      </c>
      <c r="E20" s="117"/>
    </row>
    <row r="21" spans="2:6" x14ac:dyDescent="0.25">
      <c r="B21" s="8">
        <v>3</v>
      </c>
      <c r="C21" s="22" t="s">
        <v>15</v>
      </c>
      <c r="D21" s="118"/>
      <c r="E21" s="119"/>
    </row>
    <row r="22" spans="2:6" x14ac:dyDescent="0.25">
      <c r="B22" s="8">
        <v>4</v>
      </c>
      <c r="C22" s="22" t="s">
        <v>16</v>
      </c>
      <c r="D22" s="113" t="s">
        <v>150</v>
      </c>
      <c r="E22" s="115"/>
    </row>
    <row r="23" spans="2:6" x14ac:dyDescent="0.25">
      <c r="B23" s="8">
        <v>5</v>
      </c>
      <c r="C23" s="22" t="s">
        <v>17</v>
      </c>
      <c r="D23" s="120"/>
      <c r="E23" s="121"/>
    </row>
    <row r="24" spans="2:6" x14ac:dyDescent="0.25">
      <c r="B24" s="112"/>
      <c r="C24" s="112"/>
      <c r="D24" s="112"/>
      <c r="E24" s="112"/>
    </row>
    <row r="25" spans="2:6" x14ac:dyDescent="0.25">
      <c r="B25" s="113" t="s">
        <v>18</v>
      </c>
      <c r="C25" s="114"/>
      <c r="D25" s="114"/>
      <c r="E25" s="115"/>
    </row>
    <row r="26" spans="2:6" x14ac:dyDescent="0.25">
      <c r="B26" s="25">
        <v>1</v>
      </c>
      <c r="C26" s="25" t="s">
        <v>19</v>
      </c>
      <c r="D26" s="25" t="s">
        <v>20</v>
      </c>
      <c r="E26" s="25" t="s">
        <v>21</v>
      </c>
    </row>
    <row r="27" spans="2:6" x14ac:dyDescent="0.25">
      <c r="B27" s="25" t="s">
        <v>2</v>
      </c>
      <c r="C27" s="22" t="s">
        <v>22</v>
      </c>
      <c r="D27" s="26"/>
      <c r="E27" s="11">
        <f>D21</f>
        <v>0</v>
      </c>
    </row>
    <row r="28" spans="2:6" x14ac:dyDescent="0.25">
      <c r="B28" s="25" t="s">
        <v>4</v>
      </c>
      <c r="C28" s="22" t="s">
        <v>23</v>
      </c>
      <c r="D28" s="29"/>
      <c r="E28" s="11">
        <v>0</v>
      </c>
    </row>
    <row r="29" spans="2:6" x14ac:dyDescent="0.25">
      <c r="B29" s="25" t="s">
        <v>6</v>
      </c>
      <c r="C29" s="22" t="s">
        <v>24</v>
      </c>
      <c r="D29" s="29"/>
      <c r="E29" s="11">
        <v>0</v>
      </c>
    </row>
    <row r="30" spans="2:6" x14ac:dyDescent="0.25">
      <c r="B30" s="25" t="s">
        <v>8</v>
      </c>
      <c r="C30" s="22" t="s">
        <v>25</v>
      </c>
      <c r="D30" s="29"/>
      <c r="E30" s="11">
        <v>0</v>
      </c>
      <c r="F30" s="28"/>
    </row>
    <row r="31" spans="2:6" x14ac:dyDescent="0.25">
      <c r="B31" s="25" t="s">
        <v>26</v>
      </c>
      <c r="C31" s="22" t="s">
        <v>27</v>
      </c>
      <c r="D31" s="29"/>
      <c r="E31" s="11">
        <v>0</v>
      </c>
    </row>
    <row r="32" spans="2:6" x14ac:dyDescent="0.25">
      <c r="B32" s="25" t="s">
        <v>28</v>
      </c>
      <c r="C32" s="22" t="s">
        <v>116</v>
      </c>
      <c r="D32" s="29"/>
      <c r="E32" s="11">
        <f>TRUNC(E27*D32,2)</f>
        <v>0</v>
      </c>
    </row>
    <row r="33" spans="2:6" x14ac:dyDescent="0.25">
      <c r="B33" s="113" t="s">
        <v>29</v>
      </c>
      <c r="C33" s="114"/>
      <c r="D33" s="115"/>
      <c r="E33" s="6">
        <f>SUM(E27:E32)</f>
        <v>0</v>
      </c>
    </row>
    <row r="34" spans="2:6" x14ac:dyDescent="0.25">
      <c r="B34" s="21"/>
      <c r="C34" s="21"/>
      <c r="D34" s="21"/>
      <c r="E34" s="30"/>
    </row>
    <row r="35" spans="2:6" x14ac:dyDescent="0.25">
      <c r="B35" s="113" t="s">
        <v>30</v>
      </c>
      <c r="C35" s="114"/>
      <c r="D35" s="114"/>
      <c r="E35" s="115"/>
    </row>
    <row r="36" spans="2:6" x14ac:dyDescent="0.25">
      <c r="B36" s="113" t="s">
        <v>31</v>
      </c>
      <c r="C36" s="115"/>
      <c r="D36" s="25" t="s">
        <v>20</v>
      </c>
      <c r="E36" s="25" t="s">
        <v>21</v>
      </c>
    </row>
    <row r="37" spans="2:6" x14ac:dyDescent="0.25">
      <c r="B37" s="25" t="s">
        <v>2</v>
      </c>
      <c r="C37" s="22" t="s">
        <v>32</v>
      </c>
      <c r="D37" s="32">
        <v>8.3333000000000004E-2</v>
      </c>
      <c r="E37" s="11">
        <f>TRUNC($E$33*D37,2)</f>
        <v>0</v>
      </c>
      <c r="F37" s="93"/>
    </row>
    <row r="38" spans="2:6" x14ac:dyDescent="0.25">
      <c r="B38" s="25" t="s">
        <v>4</v>
      </c>
      <c r="C38" s="22" t="s">
        <v>33</v>
      </c>
      <c r="D38" s="32">
        <v>0.121</v>
      </c>
      <c r="E38" s="11">
        <f>TRUNC($E$33*D38,2)</f>
        <v>0</v>
      </c>
      <c r="F38" s="93"/>
    </row>
    <row r="39" spans="2:6" x14ac:dyDescent="0.25">
      <c r="B39" s="113" t="s">
        <v>34</v>
      </c>
      <c r="C39" s="115"/>
      <c r="D39" s="35">
        <f>SUM(D37:D38)</f>
        <v>0.20433299999999999</v>
      </c>
      <c r="E39" s="6">
        <f>SUM(E37:E38)</f>
        <v>0</v>
      </c>
      <c r="F39" s="36"/>
    </row>
    <row r="40" spans="2:6" x14ac:dyDescent="0.25">
      <c r="B40" s="122"/>
      <c r="C40" s="114"/>
      <c r="D40" s="114"/>
      <c r="E40" s="114"/>
    </row>
    <row r="41" spans="2:6" x14ac:dyDescent="0.25">
      <c r="B41" s="113" t="s">
        <v>35</v>
      </c>
      <c r="C41" s="115"/>
      <c r="D41" s="25" t="s">
        <v>20</v>
      </c>
      <c r="E41" s="25" t="s">
        <v>21</v>
      </c>
    </row>
    <row r="42" spans="2:6" x14ac:dyDescent="0.25">
      <c r="B42" s="25" t="s">
        <v>2</v>
      </c>
      <c r="C42" s="22" t="s">
        <v>36</v>
      </c>
      <c r="D42" s="76">
        <v>0.2</v>
      </c>
      <c r="E42" s="11">
        <f>TRUNC(($E$33+$E$39)*$D$42,2)</f>
        <v>0</v>
      </c>
    </row>
    <row r="43" spans="2:6" x14ac:dyDescent="0.25">
      <c r="B43" s="25" t="s">
        <v>4</v>
      </c>
      <c r="C43" s="22" t="s">
        <v>37</v>
      </c>
      <c r="D43" s="76">
        <v>2.5000000000000001E-2</v>
      </c>
      <c r="E43" s="11">
        <f>TRUNC(($E$33+$E$39)*$D$43,2)</f>
        <v>0</v>
      </c>
    </row>
    <row r="44" spans="2:6" x14ac:dyDescent="0.25">
      <c r="B44" s="25" t="s">
        <v>6</v>
      </c>
      <c r="C44" s="22" t="s">
        <v>38</v>
      </c>
      <c r="D44" s="77">
        <v>1.4999999999999999E-2</v>
      </c>
      <c r="E44" s="11">
        <f>TRUNC(($E$33+$E$39)*$D$44,2)</f>
        <v>0</v>
      </c>
    </row>
    <row r="45" spans="2:6" x14ac:dyDescent="0.25">
      <c r="B45" s="25" t="s">
        <v>8</v>
      </c>
      <c r="C45" s="22" t="s">
        <v>39</v>
      </c>
      <c r="D45" s="76">
        <v>1.4999999999999999E-2</v>
      </c>
      <c r="E45" s="11">
        <f>TRUNC(($E$33+$E$39)*$D$45,2)</f>
        <v>0</v>
      </c>
    </row>
    <row r="46" spans="2:6" x14ac:dyDescent="0.25">
      <c r="B46" s="25" t="s">
        <v>26</v>
      </c>
      <c r="C46" s="22" t="s">
        <v>40</v>
      </c>
      <c r="D46" s="78">
        <v>0.01</v>
      </c>
      <c r="E46" s="11">
        <f>TRUNC(($E$33+$E$39)*$D$46,2)</f>
        <v>0</v>
      </c>
    </row>
    <row r="47" spans="2:6" x14ac:dyDescent="0.25">
      <c r="B47" s="25" t="s">
        <v>28</v>
      </c>
      <c r="C47" s="22" t="s">
        <v>41</v>
      </c>
      <c r="D47" s="76">
        <v>6.0000000000000001E-3</v>
      </c>
      <c r="E47" s="11">
        <f>TRUNC(($E$33+$E$39)*$D$47,2)</f>
        <v>0</v>
      </c>
    </row>
    <row r="48" spans="2:6" x14ac:dyDescent="0.25">
      <c r="B48" s="25" t="s">
        <v>42</v>
      </c>
      <c r="C48" s="22" t="s">
        <v>43</v>
      </c>
      <c r="D48" s="76">
        <v>2E-3</v>
      </c>
      <c r="E48" s="11">
        <f>TRUNC(($E$33+$E$39)*$D$48,2)</f>
        <v>0</v>
      </c>
    </row>
    <row r="49" spans="2:5" x14ac:dyDescent="0.25">
      <c r="B49" s="25" t="s">
        <v>44</v>
      </c>
      <c r="C49" s="22" t="s">
        <v>45</v>
      </c>
      <c r="D49" s="78">
        <v>0.08</v>
      </c>
      <c r="E49" s="11">
        <f>TRUNC(($E$33+$E$39)*$D$49,2)</f>
        <v>0</v>
      </c>
    </row>
    <row r="50" spans="2:5" x14ac:dyDescent="0.25">
      <c r="B50" s="113" t="s">
        <v>46</v>
      </c>
      <c r="C50" s="115"/>
      <c r="D50" s="35">
        <f>SUM(D42:D49)</f>
        <v>0.35300000000000004</v>
      </c>
      <c r="E50" s="6">
        <f>SUM(E42:E49)</f>
        <v>0</v>
      </c>
    </row>
    <row r="51" spans="2:5" x14ac:dyDescent="0.25">
      <c r="B51" s="113"/>
      <c r="C51" s="114"/>
      <c r="D51" s="114"/>
      <c r="E51" s="114"/>
    </row>
    <row r="52" spans="2:5" x14ac:dyDescent="0.25">
      <c r="B52" s="113" t="s">
        <v>47</v>
      </c>
      <c r="C52" s="115"/>
      <c r="D52" s="35"/>
      <c r="E52" s="25" t="s">
        <v>21</v>
      </c>
    </row>
    <row r="53" spans="2:5" x14ac:dyDescent="0.25">
      <c r="B53" s="25" t="s">
        <v>2</v>
      </c>
      <c r="C53" s="26" t="s">
        <v>142</v>
      </c>
      <c r="D53" s="8"/>
      <c r="E53" s="4"/>
    </row>
    <row r="54" spans="2:5" x14ac:dyDescent="0.25">
      <c r="B54" s="25" t="s">
        <v>4</v>
      </c>
      <c r="C54" s="26" t="s">
        <v>117</v>
      </c>
      <c r="D54" s="8"/>
      <c r="E54" s="4"/>
    </row>
    <row r="55" spans="2:5" x14ac:dyDescent="0.25">
      <c r="B55" s="25" t="s">
        <v>6</v>
      </c>
      <c r="C55" s="38" t="s">
        <v>118</v>
      </c>
      <c r="D55" s="8" t="s">
        <v>48</v>
      </c>
      <c r="E55" s="4"/>
    </row>
    <row r="56" spans="2:5" x14ac:dyDescent="0.25">
      <c r="B56" s="25" t="s">
        <v>8</v>
      </c>
      <c r="C56" s="26" t="s">
        <v>49</v>
      </c>
      <c r="D56" s="8" t="s">
        <v>48</v>
      </c>
      <c r="E56" s="4"/>
    </row>
    <row r="57" spans="2:5" x14ac:dyDescent="0.25">
      <c r="B57" s="25" t="s">
        <v>26</v>
      </c>
      <c r="C57" s="26" t="s">
        <v>50</v>
      </c>
      <c r="D57" s="8" t="s">
        <v>48</v>
      </c>
      <c r="E57" s="4"/>
    </row>
    <row r="58" spans="2:5" x14ac:dyDescent="0.25">
      <c r="B58" s="113" t="s">
        <v>51</v>
      </c>
      <c r="C58" s="114"/>
      <c r="D58" s="115"/>
      <c r="E58" s="6">
        <f>SUM(E53:E57)</f>
        <v>0</v>
      </c>
    </row>
    <row r="59" spans="2:5" x14ac:dyDescent="0.25">
      <c r="B59" s="113"/>
      <c r="C59" s="114"/>
      <c r="D59" s="114"/>
      <c r="E59" s="114"/>
    </row>
    <row r="60" spans="2:5" x14ac:dyDescent="0.25">
      <c r="B60" s="113" t="s">
        <v>52</v>
      </c>
      <c r="C60" s="114"/>
      <c r="D60" s="114"/>
      <c r="E60" s="115"/>
    </row>
    <row r="61" spans="2:5" x14ac:dyDescent="0.25">
      <c r="B61" s="113" t="s">
        <v>53</v>
      </c>
      <c r="C61" s="114"/>
      <c r="D61" s="115"/>
      <c r="E61" s="25" t="s">
        <v>21</v>
      </c>
    </row>
    <row r="62" spans="2:5" x14ac:dyDescent="0.25">
      <c r="B62" s="25" t="s">
        <v>54</v>
      </c>
      <c r="C62" s="131" t="s">
        <v>55</v>
      </c>
      <c r="D62" s="132"/>
      <c r="E62" s="11">
        <f>E39</f>
        <v>0</v>
      </c>
    </row>
    <row r="63" spans="2:5" x14ac:dyDescent="0.25">
      <c r="B63" s="25" t="s">
        <v>56</v>
      </c>
      <c r="C63" s="131" t="s">
        <v>57</v>
      </c>
      <c r="D63" s="132"/>
      <c r="E63" s="11">
        <f>E50</f>
        <v>0</v>
      </c>
    </row>
    <row r="64" spans="2:5" x14ac:dyDescent="0.25">
      <c r="B64" s="25" t="s">
        <v>58</v>
      </c>
      <c r="C64" s="131" t="s">
        <v>59</v>
      </c>
      <c r="D64" s="132"/>
      <c r="E64" s="11">
        <f>E58</f>
        <v>0</v>
      </c>
    </row>
    <row r="65" spans="1:5" x14ac:dyDescent="0.25">
      <c r="B65" s="113" t="s">
        <v>60</v>
      </c>
      <c r="C65" s="114"/>
      <c r="D65" s="115"/>
      <c r="E65" s="6">
        <f>SUM(E62:E64)</f>
        <v>0</v>
      </c>
    </row>
    <row r="66" spans="1:5" x14ac:dyDescent="0.25">
      <c r="B66" s="122"/>
      <c r="C66" s="114"/>
      <c r="D66" s="114"/>
      <c r="E66" s="114"/>
    </row>
    <row r="67" spans="1:5" x14ac:dyDescent="0.25">
      <c r="B67" s="113" t="s">
        <v>61</v>
      </c>
      <c r="C67" s="114"/>
      <c r="D67" s="114"/>
      <c r="E67" s="115"/>
    </row>
    <row r="68" spans="1:5" x14ac:dyDescent="0.25">
      <c r="B68" s="25">
        <v>3</v>
      </c>
      <c r="C68" s="25" t="s">
        <v>62</v>
      </c>
      <c r="D68" s="25" t="s">
        <v>20</v>
      </c>
      <c r="E68" s="25" t="s">
        <v>21</v>
      </c>
    </row>
    <row r="69" spans="1:5" x14ac:dyDescent="0.25">
      <c r="B69" s="25" t="s">
        <v>2</v>
      </c>
      <c r="C69" s="22" t="s">
        <v>63</v>
      </c>
      <c r="D69" s="32"/>
      <c r="E69" s="11">
        <f>TRUNC(D69*$E$33,2)</f>
        <v>0</v>
      </c>
    </row>
    <row r="70" spans="1:5" x14ac:dyDescent="0.25">
      <c r="B70" s="25" t="s">
        <v>4</v>
      </c>
      <c r="C70" s="22" t="s">
        <v>64</v>
      </c>
      <c r="D70" s="32"/>
      <c r="E70" s="11">
        <f>TRUNC(D70*$E$33,2)</f>
        <v>0</v>
      </c>
    </row>
    <row r="71" spans="1:5" x14ac:dyDescent="0.25">
      <c r="B71" s="25" t="s">
        <v>6</v>
      </c>
      <c r="C71" s="22" t="s">
        <v>65</v>
      </c>
      <c r="D71" s="32"/>
      <c r="E71" s="11">
        <f t="shared" ref="E71:E72" si="0">TRUNC(D71*$E$33,2)</f>
        <v>0</v>
      </c>
    </row>
    <row r="72" spans="1:5" x14ac:dyDescent="0.25">
      <c r="A72" s="1">
        <v>0</v>
      </c>
      <c r="B72" s="25" t="s">
        <v>8</v>
      </c>
      <c r="C72" s="22" t="s">
        <v>66</v>
      </c>
      <c r="D72" s="32"/>
      <c r="E72" s="11">
        <f t="shared" si="0"/>
        <v>0</v>
      </c>
    </row>
    <row r="73" spans="1:5" x14ac:dyDescent="0.25">
      <c r="B73" s="25" t="s">
        <v>26</v>
      </c>
      <c r="C73" s="22" t="s">
        <v>67</v>
      </c>
      <c r="D73" s="32"/>
      <c r="E73" s="11">
        <f>TRUNC(D73*$E$33,2)</f>
        <v>0</v>
      </c>
    </row>
    <row r="74" spans="1:5" x14ac:dyDescent="0.25">
      <c r="B74" s="113" t="s">
        <v>68</v>
      </c>
      <c r="C74" s="115"/>
      <c r="D74" s="35"/>
      <c r="E74" s="6">
        <f>SUM(E69:E73)</f>
        <v>0</v>
      </c>
    </row>
    <row r="75" spans="1:5" x14ac:dyDescent="0.25">
      <c r="B75" s="113"/>
      <c r="C75" s="114"/>
      <c r="D75" s="114"/>
      <c r="E75" s="114"/>
    </row>
    <row r="76" spans="1:5" x14ac:dyDescent="0.25">
      <c r="B76" s="113" t="s">
        <v>69</v>
      </c>
      <c r="C76" s="114"/>
      <c r="D76" s="114"/>
      <c r="E76" s="115"/>
    </row>
    <row r="77" spans="1:5" x14ac:dyDescent="0.25">
      <c r="B77" s="113" t="s">
        <v>70</v>
      </c>
      <c r="C77" s="115"/>
      <c r="D77" s="25" t="s">
        <v>20</v>
      </c>
      <c r="E77" s="25" t="s">
        <v>21</v>
      </c>
    </row>
    <row r="78" spans="1:5" x14ac:dyDescent="0.25">
      <c r="B78" s="25" t="s">
        <v>2</v>
      </c>
      <c r="C78" s="22" t="s">
        <v>172</v>
      </c>
      <c r="D78" s="32"/>
      <c r="E78" s="11">
        <f>TRUNC(($E$33)*D78,2)</f>
        <v>0</v>
      </c>
    </row>
    <row r="79" spans="1:5" x14ac:dyDescent="0.25">
      <c r="B79" s="25" t="s">
        <v>4</v>
      </c>
      <c r="C79" s="22" t="s">
        <v>173</v>
      </c>
      <c r="D79" s="32"/>
      <c r="E79" s="11">
        <f t="shared" ref="E79:E83" si="1">TRUNC(($E$33)*D79,2)</f>
        <v>0</v>
      </c>
    </row>
    <row r="80" spans="1:5" x14ac:dyDescent="0.25">
      <c r="B80" s="25" t="s">
        <v>6</v>
      </c>
      <c r="C80" s="22" t="s">
        <v>152</v>
      </c>
      <c r="D80" s="32"/>
      <c r="E80" s="11">
        <f t="shared" si="1"/>
        <v>0</v>
      </c>
    </row>
    <row r="81" spans="2:5" x14ac:dyDescent="0.25">
      <c r="B81" s="25" t="s">
        <v>8</v>
      </c>
      <c r="C81" s="22" t="s">
        <v>153</v>
      </c>
      <c r="D81" s="32"/>
      <c r="E81" s="11">
        <f t="shared" si="1"/>
        <v>0</v>
      </c>
    </row>
    <row r="82" spans="2:5" x14ac:dyDescent="0.25">
      <c r="B82" s="25" t="s">
        <v>26</v>
      </c>
      <c r="C82" s="22" t="s">
        <v>75</v>
      </c>
      <c r="D82" s="32"/>
      <c r="E82" s="11">
        <f t="shared" si="1"/>
        <v>0</v>
      </c>
    </row>
    <row r="83" spans="2:5" x14ac:dyDescent="0.25">
      <c r="B83" s="25" t="s">
        <v>28</v>
      </c>
      <c r="C83" s="22" t="s">
        <v>76</v>
      </c>
      <c r="D83" s="32"/>
      <c r="E83" s="11">
        <f t="shared" si="1"/>
        <v>0</v>
      </c>
    </row>
    <row r="84" spans="2:5" x14ac:dyDescent="0.25">
      <c r="B84" s="113" t="s">
        <v>77</v>
      </c>
      <c r="C84" s="115"/>
      <c r="D84" s="35">
        <f>SUM(D78:D83)</f>
        <v>0</v>
      </c>
      <c r="E84" s="6">
        <f>SUM(E78:E83)</f>
        <v>0</v>
      </c>
    </row>
    <row r="85" spans="2:5" x14ac:dyDescent="0.25">
      <c r="B85" s="122"/>
      <c r="C85" s="114"/>
      <c r="D85" s="114"/>
      <c r="E85" s="114"/>
    </row>
    <row r="86" spans="2:5" x14ac:dyDescent="0.25">
      <c r="B86" s="113" t="s">
        <v>78</v>
      </c>
      <c r="C86" s="115"/>
      <c r="D86" s="25" t="s">
        <v>20</v>
      </c>
      <c r="E86" s="25" t="s">
        <v>21</v>
      </c>
    </row>
    <row r="87" spans="2:5" x14ac:dyDescent="0.25">
      <c r="B87" s="25" t="s">
        <v>2</v>
      </c>
      <c r="C87" s="39" t="s">
        <v>79</v>
      </c>
      <c r="D87" s="32"/>
      <c r="E87" s="3">
        <v>0</v>
      </c>
    </row>
    <row r="88" spans="2:5" x14ac:dyDescent="0.25">
      <c r="B88" s="113" t="s">
        <v>80</v>
      </c>
      <c r="C88" s="115"/>
      <c r="D88" s="35"/>
      <c r="E88" s="2">
        <v>0</v>
      </c>
    </row>
    <row r="89" spans="2:5" x14ac:dyDescent="0.25">
      <c r="B89" s="122"/>
      <c r="C89" s="114"/>
      <c r="D89" s="114"/>
      <c r="E89" s="114"/>
    </row>
    <row r="90" spans="2:5" x14ac:dyDescent="0.25">
      <c r="B90" s="113" t="s">
        <v>81</v>
      </c>
      <c r="C90" s="114"/>
      <c r="D90" s="114"/>
      <c r="E90" s="115"/>
    </row>
    <row r="91" spans="2:5" x14ac:dyDescent="0.25">
      <c r="B91" s="113" t="s">
        <v>82</v>
      </c>
      <c r="C91" s="114"/>
      <c r="D91" s="115"/>
      <c r="E91" s="25" t="s">
        <v>21</v>
      </c>
    </row>
    <row r="92" spans="2:5" x14ac:dyDescent="0.25">
      <c r="B92" s="25" t="s">
        <v>83</v>
      </c>
      <c r="C92" s="131" t="s">
        <v>84</v>
      </c>
      <c r="D92" s="132"/>
      <c r="E92" s="11">
        <f>E84</f>
        <v>0</v>
      </c>
    </row>
    <row r="93" spans="2:5" x14ac:dyDescent="0.25">
      <c r="B93" s="25" t="s">
        <v>85</v>
      </c>
      <c r="C93" s="131" t="s">
        <v>86</v>
      </c>
      <c r="D93" s="132"/>
      <c r="E93" s="11">
        <f>E88</f>
        <v>0</v>
      </c>
    </row>
    <row r="94" spans="2:5" x14ac:dyDescent="0.25">
      <c r="B94" s="113" t="s">
        <v>87</v>
      </c>
      <c r="C94" s="114"/>
      <c r="D94" s="115"/>
      <c r="E94" s="6">
        <f>SUM(E92:E93)</f>
        <v>0</v>
      </c>
    </row>
    <row r="95" spans="2:5" x14ac:dyDescent="0.25">
      <c r="B95" s="122"/>
      <c r="C95" s="114"/>
      <c r="D95" s="114"/>
      <c r="E95" s="114"/>
    </row>
    <row r="96" spans="2:5" x14ac:dyDescent="0.25">
      <c r="B96" s="113" t="s">
        <v>88</v>
      </c>
      <c r="C96" s="114"/>
      <c r="D96" s="114"/>
      <c r="E96" s="115"/>
    </row>
    <row r="97" spans="2:6" x14ac:dyDescent="0.25">
      <c r="B97" s="25">
        <v>5</v>
      </c>
      <c r="C97" s="113" t="s">
        <v>89</v>
      </c>
      <c r="D97" s="115"/>
      <c r="E97" s="40" t="s">
        <v>21</v>
      </c>
      <c r="F97" s="94"/>
    </row>
    <row r="98" spans="2:6" x14ac:dyDescent="0.25">
      <c r="B98" s="42" t="s">
        <v>2</v>
      </c>
      <c r="C98" s="134" t="s">
        <v>162</v>
      </c>
      <c r="D98" s="135"/>
      <c r="E98" s="95"/>
      <c r="F98" s="44"/>
    </row>
    <row r="99" spans="2:6" x14ac:dyDescent="0.25">
      <c r="B99" s="42" t="s">
        <v>4</v>
      </c>
      <c r="C99" s="134" t="s">
        <v>175</v>
      </c>
      <c r="D99" s="135"/>
      <c r="E99" s="96"/>
      <c r="F99" s="44"/>
    </row>
    <row r="100" spans="2:6" x14ac:dyDescent="0.25">
      <c r="B100" s="42" t="s">
        <v>6</v>
      </c>
      <c r="C100" s="134" t="s">
        <v>163</v>
      </c>
      <c r="D100" s="135"/>
      <c r="E100" s="95"/>
      <c r="F100" s="46"/>
    </row>
    <row r="101" spans="2:6" x14ac:dyDescent="0.25">
      <c r="B101" s="42" t="s">
        <v>8</v>
      </c>
      <c r="C101" s="134" t="s">
        <v>164</v>
      </c>
      <c r="D101" s="135"/>
      <c r="E101" s="95"/>
      <c r="F101" s="44"/>
    </row>
    <row r="102" spans="2:6" x14ac:dyDescent="0.25">
      <c r="B102" s="42" t="s">
        <v>26</v>
      </c>
      <c r="C102" s="134" t="s">
        <v>176</v>
      </c>
      <c r="D102" s="135"/>
      <c r="E102" s="95"/>
      <c r="F102" s="44"/>
    </row>
    <row r="103" spans="2:6" x14ac:dyDescent="0.25">
      <c r="B103" s="42" t="s">
        <v>28</v>
      </c>
      <c r="C103" s="134" t="s">
        <v>165</v>
      </c>
      <c r="D103" s="135"/>
      <c r="E103" s="95"/>
      <c r="F103" s="44"/>
    </row>
    <row r="104" spans="2:6" x14ac:dyDescent="0.25">
      <c r="B104" s="42" t="s">
        <v>42</v>
      </c>
      <c r="C104" s="134" t="s">
        <v>166</v>
      </c>
      <c r="D104" s="135"/>
      <c r="E104" s="95"/>
      <c r="F104" s="44"/>
    </row>
    <row r="105" spans="2:6" x14ac:dyDescent="0.25">
      <c r="B105" s="42" t="s">
        <v>44</v>
      </c>
      <c r="C105" s="134" t="s">
        <v>174</v>
      </c>
      <c r="D105" s="135"/>
      <c r="E105" s="95"/>
      <c r="F105" s="44"/>
    </row>
    <row r="106" spans="2:6" x14ac:dyDescent="0.25">
      <c r="B106" s="42" t="s">
        <v>124</v>
      </c>
      <c r="C106" s="134" t="s">
        <v>167</v>
      </c>
      <c r="D106" s="135"/>
      <c r="E106" s="95"/>
      <c r="F106" s="44"/>
    </row>
    <row r="107" spans="2:6" x14ac:dyDescent="0.25">
      <c r="B107" s="42" t="s">
        <v>125</v>
      </c>
      <c r="C107" s="136" t="s">
        <v>139</v>
      </c>
      <c r="D107" s="137"/>
      <c r="E107" s="97"/>
      <c r="F107" s="48"/>
    </row>
    <row r="108" spans="2:6" x14ac:dyDescent="0.25">
      <c r="B108" s="113" t="s">
        <v>90</v>
      </c>
      <c r="C108" s="114"/>
      <c r="D108" s="115"/>
      <c r="E108" s="6">
        <f>SUM(E98:E107)</f>
        <v>0</v>
      </c>
    </row>
    <row r="109" spans="2:6" x14ac:dyDescent="0.25">
      <c r="B109" s="122"/>
      <c r="C109" s="114"/>
      <c r="D109" s="114"/>
      <c r="E109" s="114"/>
    </row>
    <row r="110" spans="2:6" x14ac:dyDescent="0.25">
      <c r="B110" s="113" t="s">
        <v>91</v>
      </c>
      <c r="C110" s="114"/>
      <c r="D110" s="114"/>
      <c r="E110" s="115"/>
    </row>
    <row r="111" spans="2:6" x14ac:dyDescent="0.25">
      <c r="B111" s="25">
        <v>6</v>
      </c>
      <c r="C111" s="25" t="s">
        <v>92</v>
      </c>
      <c r="D111" s="25" t="s">
        <v>20</v>
      </c>
      <c r="E111" s="25" t="s">
        <v>21</v>
      </c>
    </row>
    <row r="112" spans="2:6" x14ac:dyDescent="0.25">
      <c r="B112" s="25" t="s">
        <v>2</v>
      </c>
      <c r="C112" s="22" t="s">
        <v>93</v>
      </c>
      <c r="D112" s="49"/>
      <c r="E112" s="11">
        <f>TRUNC(((E136)*D112),2)</f>
        <v>0</v>
      </c>
    </row>
    <row r="113" spans="2:10" x14ac:dyDescent="0.25">
      <c r="B113" s="25" t="s">
        <v>4</v>
      </c>
      <c r="C113" s="22" t="s">
        <v>94</v>
      </c>
      <c r="D113" s="49"/>
      <c r="E113" s="11">
        <f>TRUNC(((E136+E112)*D113),2)</f>
        <v>0</v>
      </c>
    </row>
    <row r="114" spans="2:10" x14ac:dyDescent="0.25">
      <c r="B114" s="25" t="s">
        <v>6</v>
      </c>
      <c r="C114" s="50" t="s">
        <v>95</v>
      </c>
      <c r="D114" s="29"/>
      <c r="E114" s="18"/>
    </row>
    <row r="115" spans="2:10" x14ac:dyDescent="0.25">
      <c r="B115" s="25" t="s">
        <v>96</v>
      </c>
      <c r="C115" s="22" t="s">
        <v>97</v>
      </c>
      <c r="D115" s="52"/>
      <c r="E115" s="11">
        <f>TRUNC(D115*((E136+E112+E113)/(1-D120)),2)</f>
        <v>0</v>
      </c>
    </row>
    <row r="116" spans="2:10" x14ac:dyDescent="0.25">
      <c r="B116" s="25" t="s">
        <v>98</v>
      </c>
      <c r="C116" s="22" t="s">
        <v>99</v>
      </c>
      <c r="D116" s="52"/>
      <c r="E116" s="11">
        <f>TRUNC(D116*(E136+E112+E113)/(1-D120),2)</f>
        <v>0</v>
      </c>
      <c r="J116" s="68"/>
    </row>
    <row r="117" spans="2:10" x14ac:dyDescent="0.25">
      <c r="B117" s="25" t="s">
        <v>100</v>
      </c>
      <c r="C117" s="22" t="s">
        <v>101</v>
      </c>
      <c r="D117" s="52"/>
      <c r="E117" s="11">
        <f>TRUNC(D117*(E136+E112+E113)/(1-D120),2)</f>
        <v>0</v>
      </c>
    </row>
    <row r="118" spans="2:10" x14ac:dyDescent="0.25">
      <c r="B118" s="113" t="s">
        <v>102</v>
      </c>
      <c r="C118" s="115"/>
      <c r="D118" s="52">
        <f>SUM(D112:D117)</f>
        <v>0</v>
      </c>
      <c r="E118" s="6">
        <f>SUM(E112:E117)</f>
        <v>0</v>
      </c>
    </row>
    <row r="119" spans="2:10" x14ac:dyDescent="0.25">
      <c r="B119" s="23"/>
      <c r="C119" s="133"/>
      <c r="D119" s="133"/>
      <c r="E119" s="133"/>
      <c r="G119" s="68"/>
    </row>
    <row r="120" spans="2:10" x14ac:dyDescent="0.25">
      <c r="B120" s="53" t="s">
        <v>103</v>
      </c>
      <c r="C120" s="54" t="s">
        <v>104</v>
      </c>
      <c r="D120" s="98">
        <f>D115+D116+D117</f>
        <v>0</v>
      </c>
      <c r="E120" s="56"/>
    </row>
    <row r="121" spans="2:10" x14ac:dyDescent="0.25">
      <c r="B121" s="57"/>
      <c r="C121" s="58">
        <v>100</v>
      </c>
      <c r="D121" s="99"/>
      <c r="E121" s="60"/>
    </row>
    <row r="122" spans="2:10" x14ac:dyDescent="0.25">
      <c r="B122" s="61"/>
      <c r="C122" s="58"/>
      <c r="D122" s="99"/>
      <c r="E122" s="60"/>
    </row>
    <row r="123" spans="2:10" x14ac:dyDescent="0.25">
      <c r="B123" s="57" t="s">
        <v>105</v>
      </c>
      <c r="C123" s="58" t="s">
        <v>106</v>
      </c>
      <c r="D123" s="99"/>
      <c r="E123" s="60">
        <f>E33+E65+E74+E94+E108+E112+E113</f>
        <v>0</v>
      </c>
    </row>
    <row r="124" spans="2:10" x14ac:dyDescent="0.25">
      <c r="B124" s="57"/>
      <c r="C124" s="58"/>
      <c r="D124" s="99"/>
      <c r="E124" s="60"/>
    </row>
    <row r="125" spans="2:10" x14ac:dyDescent="0.25">
      <c r="B125" s="57" t="s">
        <v>107</v>
      </c>
      <c r="C125" s="58" t="s">
        <v>108</v>
      </c>
      <c r="D125" s="99"/>
      <c r="E125" s="60">
        <f>TRUNC(E123/(1-D120),2)</f>
        <v>0</v>
      </c>
    </row>
    <row r="126" spans="2:10" x14ac:dyDescent="0.25">
      <c r="B126" s="57"/>
      <c r="C126" s="58"/>
      <c r="D126" s="99"/>
      <c r="E126" s="60"/>
    </row>
    <row r="127" spans="2:10" x14ac:dyDescent="0.25">
      <c r="B127" s="62"/>
      <c r="C127" s="63" t="s">
        <v>109</v>
      </c>
      <c r="D127" s="100"/>
      <c r="E127" s="65">
        <f>E125-E123</f>
        <v>0</v>
      </c>
    </row>
    <row r="128" spans="2:10" x14ac:dyDescent="0.25">
      <c r="B128" s="23"/>
      <c r="C128" s="23"/>
      <c r="D128" s="23"/>
      <c r="E128" s="30"/>
    </row>
    <row r="129" spans="2:5" x14ac:dyDescent="0.25">
      <c r="B129" s="113" t="s">
        <v>110</v>
      </c>
      <c r="C129" s="114"/>
      <c r="D129" s="114"/>
      <c r="E129" s="115"/>
    </row>
    <row r="130" spans="2:5" x14ac:dyDescent="0.25">
      <c r="B130" s="113" t="s">
        <v>111</v>
      </c>
      <c r="C130" s="114"/>
      <c r="D130" s="115"/>
      <c r="E130" s="25" t="s">
        <v>21</v>
      </c>
    </row>
    <row r="131" spans="2:5" x14ac:dyDescent="0.25">
      <c r="B131" s="8" t="s">
        <v>2</v>
      </c>
      <c r="C131" s="131" t="s">
        <v>18</v>
      </c>
      <c r="D131" s="132"/>
      <c r="E131" s="11">
        <f>E33</f>
        <v>0</v>
      </c>
    </row>
    <row r="132" spans="2:5" x14ac:dyDescent="0.25">
      <c r="B132" s="8" t="s">
        <v>4</v>
      </c>
      <c r="C132" s="131" t="s">
        <v>30</v>
      </c>
      <c r="D132" s="132"/>
      <c r="E132" s="11">
        <f>E65</f>
        <v>0</v>
      </c>
    </row>
    <row r="133" spans="2:5" x14ac:dyDescent="0.25">
      <c r="B133" s="8" t="s">
        <v>6</v>
      </c>
      <c r="C133" s="131" t="s">
        <v>61</v>
      </c>
      <c r="D133" s="132"/>
      <c r="E133" s="11">
        <f>E74</f>
        <v>0</v>
      </c>
    </row>
    <row r="134" spans="2:5" x14ac:dyDescent="0.25">
      <c r="B134" s="8" t="s">
        <v>8</v>
      </c>
      <c r="C134" s="131" t="s">
        <v>69</v>
      </c>
      <c r="D134" s="132"/>
      <c r="E134" s="11">
        <f>E94</f>
        <v>0</v>
      </c>
    </row>
    <row r="135" spans="2:5" x14ac:dyDescent="0.25">
      <c r="B135" s="8" t="s">
        <v>26</v>
      </c>
      <c r="C135" s="131" t="s">
        <v>88</v>
      </c>
      <c r="D135" s="132"/>
      <c r="E135" s="11">
        <f>E108</f>
        <v>0</v>
      </c>
    </row>
    <row r="136" spans="2:5" x14ac:dyDescent="0.25">
      <c r="B136" s="25"/>
      <c r="C136" s="113" t="s">
        <v>112</v>
      </c>
      <c r="D136" s="115"/>
      <c r="E136" s="6">
        <f>SUM(E131:E135)</f>
        <v>0</v>
      </c>
    </row>
    <row r="137" spans="2:5" x14ac:dyDescent="0.25">
      <c r="B137" s="8" t="s">
        <v>28</v>
      </c>
      <c r="C137" s="131" t="s">
        <v>91</v>
      </c>
      <c r="D137" s="132"/>
      <c r="E137" s="11">
        <f>E118</f>
        <v>0</v>
      </c>
    </row>
    <row r="138" spans="2:5" ht="18" x14ac:dyDescent="0.25">
      <c r="B138" s="138" t="s">
        <v>113</v>
      </c>
      <c r="C138" s="139"/>
      <c r="D138" s="140"/>
      <c r="E138" s="19">
        <f>TRUNC(E136+E137,2)</f>
        <v>0</v>
      </c>
    </row>
    <row r="139" spans="2:5" ht="18" x14ac:dyDescent="0.25">
      <c r="B139" s="102"/>
      <c r="C139" s="102"/>
      <c r="D139" s="102"/>
      <c r="E139" s="103"/>
    </row>
    <row r="140" spans="2:5" ht="18" x14ac:dyDescent="0.25">
      <c r="B140" s="102"/>
      <c r="C140" s="102"/>
      <c r="D140" s="102"/>
      <c r="E140" s="103"/>
    </row>
    <row r="141" spans="2:5" ht="18" x14ac:dyDescent="0.25">
      <c r="B141" s="102"/>
      <c r="C141" s="102"/>
      <c r="D141" s="102"/>
      <c r="E141" s="103"/>
    </row>
    <row r="142" spans="2:5" x14ac:dyDescent="0.25">
      <c r="B142" s="66"/>
      <c r="C142" s="66"/>
      <c r="D142" s="66"/>
      <c r="E142" s="101"/>
    </row>
    <row r="143" spans="2:5" ht="15.75" customHeight="1" x14ac:dyDescent="0.25"/>
  </sheetData>
  <mergeCells count="86">
    <mergeCell ref="C134:D134"/>
    <mergeCell ref="C135:D135"/>
    <mergeCell ref="C136:D136"/>
    <mergeCell ref="C137:D137"/>
    <mergeCell ref="B138:D138"/>
    <mergeCell ref="C97:D97"/>
    <mergeCell ref="B129:E129"/>
    <mergeCell ref="B130:D130"/>
    <mergeCell ref="C131:D131"/>
    <mergeCell ref="B108:D108"/>
    <mergeCell ref="C98:D98"/>
    <mergeCell ref="C99:D99"/>
    <mergeCell ref="C100:D100"/>
    <mergeCell ref="C101:D101"/>
    <mergeCell ref="C102:D102"/>
    <mergeCell ref="C103:D103"/>
    <mergeCell ref="C104:D104"/>
    <mergeCell ref="C105:D105"/>
    <mergeCell ref="C106:D106"/>
    <mergeCell ref="C107:D107"/>
    <mergeCell ref="C132:D132"/>
    <mergeCell ref="C133:D133"/>
    <mergeCell ref="B118:C118"/>
    <mergeCell ref="C119:E119"/>
    <mergeCell ref="B109:E109"/>
    <mergeCell ref="B110:E110"/>
    <mergeCell ref="B94:D94"/>
    <mergeCell ref="B95:E95"/>
    <mergeCell ref="B96:E96"/>
    <mergeCell ref="B88:C88"/>
    <mergeCell ref="B89:E89"/>
    <mergeCell ref="B90:E90"/>
    <mergeCell ref="B91:D91"/>
    <mergeCell ref="C92:D92"/>
    <mergeCell ref="C93:D93"/>
    <mergeCell ref="B84:C84"/>
    <mergeCell ref="B85:E85"/>
    <mergeCell ref="B86:C86"/>
    <mergeCell ref="B76:E76"/>
    <mergeCell ref="B77:C77"/>
    <mergeCell ref="B74:C74"/>
    <mergeCell ref="B75:E75"/>
    <mergeCell ref="C64:D64"/>
    <mergeCell ref="B65:D65"/>
    <mergeCell ref="B66:E66"/>
    <mergeCell ref="B67:E67"/>
    <mergeCell ref="C63:D63"/>
    <mergeCell ref="B50:C50"/>
    <mergeCell ref="B51:E51"/>
    <mergeCell ref="B52:C52"/>
    <mergeCell ref="B41:C41"/>
    <mergeCell ref="B58:D58"/>
    <mergeCell ref="B59:E59"/>
    <mergeCell ref="B60:E60"/>
    <mergeCell ref="B61:D61"/>
    <mergeCell ref="C62:D62"/>
    <mergeCell ref="B6:E6"/>
    <mergeCell ref="B16:C16"/>
    <mergeCell ref="D16:E16"/>
    <mergeCell ref="B18:E18"/>
    <mergeCell ref="D19:E19"/>
    <mergeCell ref="D11:E11"/>
    <mergeCell ref="D12:E12"/>
    <mergeCell ref="B14:E14"/>
    <mergeCell ref="B15:C15"/>
    <mergeCell ref="D15:E15"/>
    <mergeCell ref="B7:E7"/>
    <mergeCell ref="B8:E8"/>
    <mergeCell ref="D9:E9"/>
    <mergeCell ref="D10:E10"/>
    <mergeCell ref="B1:E1"/>
    <mergeCell ref="B2:E2"/>
    <mergeCell ref="B3:E3"/>
    <mergeCell ref="B4:E4"/>
    <mergeCell ref="B5:E5"/>
    <mergeCell ref="B35:E35"/>
    <mergeCell ref="B36:C36"/>
    <mergeCell ref="B39:C39"/>
    <mergeCell ref="B40:E40"/>
    <mergeCell ref="B33:D33"/>
    <mergeCell ref="B24:E24"/>
    <mergeCell ref="B25:E25"/>
    <mergeCell ref="D20:E20"/>
    <mergeCell ref="D21:E21"/>
    <mergeCell ref="D22:E22"/>
    <mergeCell ref="D23:E23"/>
  </mergeCells>
  <pageMargins left="0.51181102362204722" right="0.51181102362204722" top="0.78740157480314965" bottom="0.78740157480314965" header="0.31496062992125984" footer="0.31496062992125984"/>
  <pageSetup paperSize="9" scale="5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3C0E2-4E7D-4F2F-AE3E-656443E6AE56}">
  <sheetPr>
    <pageSetUpPr fitToPage="1"/>
  </sheetPr>
  <dimension ref="A1:J144"/>
  <sheetViews>
    <sheetView showGridLines="0" topLeftCell="A70" workbookViewId="0">
      <selection activeCell="J81" sqref="J81"/>
    </sheetView>
  </sheetViews>
  <sheetFormatPr defaultColWidth="8.85546875" defaultRowHeight="15" x14ac:dyDescent="0.25"/>
  <cols>
    <col min="1" max="1" width="8.85546875" style="1"/>
    <col min="2" max="2" width="10.42578125" style="1" customWidth="1"/>
    <col min="3" max="3" width="122.85546875" style="1" customWidth="1"/>
    <col min="4" max="4" width="13.5703125" style="1" customWidth="1"/>
    <col min="5" max="5" width="23.7109375" style="1" customWidth="1"/>
    <col min="6" max="6" width="17.28515625" style="1" customWidth="1"/>
    <col min="7" max="7" width="15" style="1" bestFit="1" customWidth="1"/>
    <col min="8" max="9" width="8.85546875" style="1"/>
    <col min="10" max="10" width="15" style="1" bestFit="1" customWidth="1"/>
    <col min="11" max="16384" width="8.85546875" style="1"/>
  </cols>
  <sheetData>
    <row r="1" spans="2:5" x14ac:dyDescent="0.25">
      <c r="B1" s="123" t="s">
        <v>180</v>
      </c>
      <c r="C1" s="123"/>
      <c r="D1" s="123"/>
      <c r="E1" s="123"/>
    </row>
    <row r="2" spans="2:5" x14ac:dyDescent="0.25">
      <c r="B2" s="124"/>
      <c r="C2" s="124"/>
      <c r="D2" s="124"/>
      <c r="E2" s="124"/>
    </row>
    <row r="3" spans="2:5" x14ac:dyDescent="0.25">
      <c r="B3" s="124" t="s">
        <v>0</v>
      </c>
      <c r="C3" s="124"/>
      <c r="D3" s="124"/>
      <c r="E3" s="124"/>
    </row>
    <row r="4" spans="2:5" x14ac:dyDescent="0.25">
      <c r="B4" s="125" t="s">
        <v>181</v>
      </c>
      <c r="C4" s="125"/>
      <c r="D4" s="125"/>
      <c r="E4" s="125"/>
    </row>
    <row r="5" spans="2:5" x14ac:dyDescent="0.25">
      <c r="B5" s="126" t="s">
        <v>144</v>
      </c>
      <c r="C5" s="126"/>
      <c r="D5" s="126"/>
      <c r="E5" s="126"/>
    </row>
    <row r="6" spans="2:5" x14ac:dyDescent="0.25">
      <c r="B6" s="127" t="s">
        <v>114</v>
      </c>
      <c r="C6" s="127"/>
      <c r="D6" s="127"/>
      <c r="E6" s="127"/>
    </row>
    <row r="7" spans="2:5" x14ac:dyDescent="0.25">
      <c r="B7" s="130"/>
      <c r="C7" s="130"/>
      <c r="D7" s="130"/>
      <c r="E7" s="130"/>
    </row>
    <row r="8" spans="2:5" x14ac:dyDescent="0.25">
      <c r="B8" s="141" t="s">
        <v>1</v>
      </c>
      <c r="C8" s="142"/>
      <c r="D8" s="142"/>
      <c r="E8" s="143"/>
    </row>
    <row r="9" spans="2:5" x14ac:dyDescent="0.25">
      <c r="B9" s="8" t="s">
        <v>2</v>
      </c>
      <c r="C9" s="22" t="s">
        <v>3</v>
      </c>
      <c r="D9" s="120"/>
      <c r="E9" s="121"/>
    </row>
    <row r="10" spans="2:5" x14ac:dyDescent="0.25">
      <c r="B10" s="8" t="s">
        <v>4</v>
      </c>
      <c r="C10" s="22" t="s">
        <v>5</v>
      </c>
      <c r="D10" s="116" t="s">
        <v>149</v>
      </c>
      <c r="E10" s="117"/>
    </row>
    <row r="11" spans="2:5" x14ac:dyDescent="0.25">
      <c r="B11" s="8" t="s">
        <v>6</v>
      </c>
      <c r="C11" s="22" t="s">
        <v>7</v>
      </c>
      <c r="D11" s="128"/>
      <c r="E11" s="129"/>
    </row>
    <row r="12" spans="2:5" x14ac:dyDescent="0.25">
      <c r="B12" s="8" t="s">
        <v>8</v>
      </c>
      <c r="C12" s="22" t="s">
        <v>9</v>
      </c>
      <c r="D12" s="116">
        <v>12</v>
      </c>
      <c r="E12" s="117"/>
    </row>
    <row r="13" spans="2:5" x14ac:dyDescent="0.25">
      <c r="B13" s="23"/>
      <c r="C13" s="24"/>
      <c r="D13" s="23"/>
      <c r="E13" s="23"/>
    </row>
    <row r="14" spans="2:5" x14ac:dyDescent="0.25">
      <c r="B14" s="141" t="s">
        <v>10</v>
      </c>
      <c r="C14" s="142"/>
      <c r="D14" s="142"/>
      <c r="E14" s="143"/>
    </row>
    <row r="15" spans="2:5" x14ac:dyDescent="0.25">
      <c r="B15" s="116" t="s">
        <v>11</v>
      </c>
      <c r="C15" s="117"/>
      <c r="D15" s="116"/>
      <c r="E15" s="117"/>
    </row>
    <row r="16" spans="2:5" x14ac:dyDescent="0.25">
      <c r="B16" s="116" t="s">
        <v>115</v>
      </c>
      <c r="C16" s="117"/>
      <c r="D16" s="116"/>
      <c r="E16" s="117"/>
    </row>
    <row r="17" spans="2:6" x14ac:dyDescent="0.25">
      <c r="B17" s="23"/>
      <c r="C17" s="24"/>
      <c r="D17" s="23"/>
      <c r="E17" s="23"/>
    </row>
    <row r="18" spans="2:6" x14ac:dyDescent="0.25">
      <c r="B18" s="141" t="s">
        <v>12</v>
      </c>
      <c r="C18" s="142"/>
      <c r="D18" s="142"/>
      <c r="E18" s="143"/>
    </row>
    <row r="19" spans="2:6" x14ac:dyDescent="0.25">
      <c r="B19" s="8">
        <v>1</v>
      </c>
      <c r="C19" s="22" t="s">
        <v>13</v>
      </c>
      <c r="D19" s="116" t="s">
        <v>150</v>
      </c>
      <c r="E19" s="117"/>
    </row>
    <row r="20" spans="2:6" x14ac:dyDescent="0.25">
      <c r="B20" s="8">
        <v>2</v>
      </c>
      <c r="C20" s="22" t="s">
        <v>14</v>
      </c>
      <c r="D20" s="116" t="s">
        <v>151</v>
      </c>
      <c r="E20" s="117"/>
    </row>
    <row r="21" spans="2:6" x14ac:dyDescent="0.25">
      <c r="B21" s="8">
        <v>3</v>
      </c>
      <c r="C21" s="22" t="s">
        <v>15</v>
      </c>
      <c r="D21" s="118"/>
      <c r="E21" s="119"/>
    </row>
    <row r="22" spans="2:6" x14ac:dyDescent="0.25">
      <c r="B22" s="8">
        <v>4</v>
      </c>
      <c r="C22" s="22" t="s">
        <v>16</v>
      </c>
      <c r="D22" s="113" t="s">
        <v>150</v>
      </c>
      <c r="E22" s="115"/>
    </row>
    <row r="23" spans="2:6" x14ac:dyDescent="0.25">
      <c r="B23" s="8">
        <v>5</v>
      </c>
      <c r="C23" s="22" t="s">
        <v>17</v>
      </c>
      <c r="D23" s="120"/>
      <c r="E23" s="121"/>
    </row>
    <row r="24" spans="2:6" x14ac:dyDescent="0.25">
      <c r="B24" s="112"/>
      <c r="C24" s="112"/>
      <c r="D24" s="112"/>
      <c r="E24" s="112"/>
    </row>
    <row r="25" spans="2:6" x14ac:dyDescent="0.25">
      <c r="B25" s="146" t="s">
        <v>18</v>
      </c>
      <c r="C25" s="147"/>
      <c r="D25" s="147"/>
      <c r="E25" s="148"/>
    </row>
    <row r="26" spans="2:6" x14ac:dyDescent="0.25">
      <c r="B26" s="25">
        <v>1</v>
      </c>
      <c r="C26" s="25" t="s">
        <v>19</v>
      </c>
      <c r="D26" s="25" t="s">
        <v>20</v>
      </c>
      <c r="E26" s="25" t="s">
        <v>21</v>
      </c>
    </row>
    <row r="27" spans="2:6" x14ac:dyDescent="0.25">
      <c r="B27" s="25" t="s">
        <v>2</v>
      </c>
      <c r="C27" s="22" t="s">
        <v>22</v>
      </c>
      <c r="D27" s="26"/>
      <c r="E27" s="11"/>
    </row>
    <row r="28" spans="2:6" x14ac:dyDescent="0.25">
      <c r="B28" s="25" t="s">
        <v>4</v>
      </c>
      <c r="C28" s="22" t="s">
        <v>23</v>
      </c>
      <c r="D28" s="27"/>
      <c r="E28" s="11">
        <v>0</v>
      </c>
    </row>
    <row r="29" spans="2:6" x14ac:dyDescent="0.25">
      <c r="B29" s="25" t="s">
        <v>6</v>
      </c>
      <c r="C29" s="22" t="s">
        <v>24</v>
      </c>
      <c r="D29" s="27"/>
      <c r="E29" s="11">
        <v>0</v>
      </c>
    </row>
    <row r="30" spans="2:6" x14ac:dyDescent="0.25">
      <c r="B30" s="25" t="s">
        <v>8</v>
      </c>
      <c r="C30" s="22" t="s">
        <v>25</v>
      </c>
      <c r="D30" s="27"/>
      <c r="E30" s="11">
        <v>0</v>
      </c>
      <c r="F30" s="28"/>
    </row>
    <row r="31" spans="2:6" x14ac:dyDescent="0.25">
      <c r="B31" s="25" t="s">
        <v>26</v>
      </c>
      <c r="C31" s="22" t="s">
        <v>27</v>
      </c>
      <c r="D31" s="29"/>
      <c r="E31" s="11">
        <v>0</v>
      </c>
    </row>
    <row r="32" spans="2:6" x14ac:dyDescent="0.25">
      <c r="B32" s="25" t="s">
        <v>28</v>
      </c>
      <c r="C32" s="22" t="s">
        <v>116</v>
      </c>
      <c r="D32" s="27"/>
      <c r="E32" s="11">
        <f>TRUNC(E27*D32,2)</f>
        <v>0</v>
      </c>
    </row>
    <row r="33" spans="2:6" x14ac:dyDescent="0.25">
      <c r="B33" s="113" t="s">
        <v>29</v>
      </c>
      <c r="C33" s="114"/>
      <c r="D33" s="115"/>
      <c r="E33" s="6">
        <f>SUM(E27:E32)</f>
        <v>0</v>
      </c>
    </row>
    <row r="34" spans="2:6" x14ac:dyDescent="0.25">
      <c r="B34" s="21"/>
      <c r="C34" s="21"/>
      <c r="D34" s="21"/>
      <c r="E34" s="30"/>
    </row>
    <row r="35" spans="2:6" x14ac:dyDescent="0.25">
      <c r="B35" s="146" t="s">
        <v>30</v>
      </c>
      <c r="C35" s="147"/>
      <c r="D35" s="147"/>
      <c r="E35" s="148"/>
    </row>
    <row r="36" spans="2:6" x14ac:dyDescent="0.25">
      <c r="B36" s="149" t="s">
        <v>31</v>
      </c>
      <c r="C36" s="150"/>
      <c r="D36" s="31" t="s">
        <v>20</v>
      </c>
      <c r="E36" s="31" t="s">
        <v>21</v>
      </c>
    </row>
    <row r="37" spans="2:6" x14ac:dyDescent="0.25">
      <c r="B37" s="25" t="s">
        <v>2</v>
      </c>
      <c r="C37" s="22" t="s">
        <v>32</v>
      </c>
      <c r="D37" s="32">
        <v>8.3333000000000004E-2</v>
      </c>
      <c r="E37" s="11">
        <f>TRUNC($E$33*D37,2)</f>
        <v>0</v>
      </c>
      <c r="F37" s="33"/>
    </row>
    <row r="38" spans="2:6" x14ac:dyDescent="0.25">
      <c r="B38" s="25" t="s">
        <v>4</v>
      </c>
      <c r="C38" s="22" t="s">
        <v>33</v>
      </c>
      <c r="D38" s="34">
        <v>0.121</v>
      </c>
      <c r="E38" s="11">
        <f>TRUNC($E$33*D38,2)</f>
        <v>0</v>
      </c>
      <c r="F38" s="33"/>
    </row>
    <row r="39" spans="2:6" x14ac:dyDescent="0.25">
      <c r="B39" s="113" t="s">
        <v>34</v>
      </c>
      <c r="C39" s="115"/>
      <c r="D39" s="35">
        <f>SUM(D37:D38)</f>
        <v>0.20433299999999999</v>
      </c>
      <c r="E39" s="6">
        <f>SUM(E37:E38)</f>
        <v>0</v>
      </c>
      <c r="F39" s="36"/>
    </row>
    <row r="40" spans="2:6" x14ac:dyDescent="0.25">
      <c r="B40" s="144"/>
      <c r="C40" s="145"/>
      <c r="D40" s="145"/>
      <c r="E40" s="145"/>
    </row>
    <row r="41" spans="2:6" x14ac:dyDescent="0.25">
      <c r="B41" s="149" t="s">
        <v>35</v>
      </c>
      <c r="C41" s="150"/>
      <c r="D41" s="31" t="s">
        <v>20</v>
      </c>
      <c r="E41" s="31" t="s">
        <v>21</v>
      </c>
    </row>
    <row r="42" spans="2:6" x14ac:dyDescent="0.25">
      <c r="B42" s="25" t="s">
        <v>2</v>
      </c>
      <c r="C42" s="22" t="s">
        <v>36</v>
      </c>
      <c r="D42" s="76">
        <v>0.2</v>
      </c>
      <c r="E42" s="11">
        <f>TRUNC(($E$33+$E$39)*$D$42,2)</f>
        <v>0</v>
      </c>
    </row>
    <row r="43" spans="2:6" x14ac:dyDescent="0.25">
      <c r="B43" s="25" t="s">
        <v>4</v>
      </c>
      <c r="C43" s="22" t="s">
        <v>37</v>
      </c>
      <c r="D43" s="76">
        <v>2.5000000000000001E-2</v>
      </c>
      <c r="E43" s="11">
        <f>TRUNC(($E$33+$E$39)*$D$43,2)</f>
        <v>0</v>
      </c>
    </row>
    <row r="44" spans="2:6" x14ac:dyDescent="0.25">
      <c r="B44" s="25" t="s">
        <v>6</v>
      </c>
      <c r="C44" s="22" t="s">
        <v>38</v>
      </c>
      <c r="D44" s="77">
        <v>1.4999999999999999E-2</v>
      </c>
      <c r="E44" s="11">
        <f>TRUNC(($E$33+$E$39)*$D$44,2)</f>
        <v>0</v>
      </c>
    </row>
    <row r="45" spans="2:6" x14ac:dyDescent="0.25">
      <c r="B45" s="25" t="s">
        <v>8</v>
      </c>
      <c r="C45" s="22" t="s">
        <v>39</v>
      </c>
      <c r="D45" s="76">
        <v>1.4999999999999999E-2</v>
      </c>
      <c r="E45" s="11">
        <f>TRUNC(($E$33+$E$39)*$D$45,2)</f>
        <v>0</v>
      </c>
    </row>
    <row r="46" spans="2:6" x14ac:dyDescent="0.25">
      <c r="B46" s="25" t="s">
        <v>26</v>
      </c>
      <c r="C46" s="22" t="s">
        <v>40</v>
      </c>
      <c r="D46" s="78">
        <v>0.01</v>
      </c>
      <c r="E46" s="11">
        <f>TRUNC(($E$33+$E$39)*$D$46,2)</f>
        <v>0</v>
      </c>
    </row>
    <row r="47" spans="2:6" x14ac:dyDescent="0.25">
      <c r="B47" s="25" t="s">
        <v>28</v>
      </c>
      <c r="C47" s="22" t="s">
        <v>41</v>
      </c>
      <c r="D47" s="76">
        <v>6.0000000000000001E-3</v>
      </c>
      <c r="E47" s="11">
        <f>TRUNC(($E$33+$E$39)*$D$47,2)</f>
        <v>0</v>
      </c>
    </row>
    <row r="48" spans="2:6" x14ac:dyDescent="0.25">
      <c r="B48" s="25" t="s">
        <v>42</v>
      </c>
      <c r="C48" s="22" t="s">
        <v>43</v>
      </c>
      <c r="D48" s="76">
        <v>2E-3</v>
      </c>
      <c r="E48" s="11">
        <f>TRUNC(($E$33+$E$39)*$D$48,2)</f>
        <v>0</v>
      </c>
    </row>
    <row r="49" spans="2:5" x14ac:dyDescent="0.25">
      <c r="B49" s="25" t="s">
        <v>44</v>
      </c>
      <c r="C49" s="22" t="s">
        <v>45</v>
      </c>
      <c r="D49" s="78">
        <v>0.08</v>
      </c>
      <c r="E49" s="11">
        <f>TRUNC(($E$33+$E$39)*$D$49,2)</f>
        <v>0</v>
      </c>
    </row>
    <row r="50" spans="2:5" x14ac:dyDescent="0.25">
      <c r="B50" s="113" t="s">
        <v>46</v>
      </c>
      <c r="C50" s="115"/>
      <c r="D50" s="35">
        <f>SUM(D42:D49)</f>
        <v>0.35300000000000004</v>
      </c>
      <c r="E50" s="6">
        <f>SUM(E42:E49)</f>
        <v>0</v>
      </c>
    </row>
    <row r="51" spans="2:5" x14ac:dyDescent="0.25">
      <c r="B51" s="151"/>
      <c r="C51" s="145"/>
      <c r="D51" s="145"/>
      <c r="E51" s="145"/>
    </row>
    <row r="52" spans="2:5" x14ac:dyDescent="0.25">
      <c r="B52" s="149" t="s">
        <v>47</v>
      </c>
      <c r="C52" s="150"/>
      <c r="D52" s="37"/>
      <c r="E52" s="31" t="s">
        <v>21</v>
      </c>
    </row>
    <row r="53" spans="2:5" x14ac:dyDescent="0.25">
      <c r="B53" s="25" t="s">
        <v>2</v>
      </c>
      <c r="C53" s="26" t="s">
        <v>142</v>
      </c>
      <c r="D53" s="8"/>
      <c r="E53" s="4"/>
    </row>
    <row r="54" spans="2:5" x14ac:dyDescent="0.25">
      <c r="B54" s="25" t="s">
        <v>4</v>
      </c>
      <c r="C54" s="26" t="s">
        <v>117</v>
      </c>
      <c r="D54" s="8"/>
      <c r="E54" s="4"/>
    </row>
    <row r="55" spans="2:5" x14ac:dyDescent="0.25">
      <c r="B55" s="25" t="s">
        <v>6</v>
      </c>
      <c r="C55" s="38" t="s">
        <v>118</v>
      </c>
      <c r="D55" s="8" t="s">
        <v>48</v>
      </c>
      <c r="E55" s="4"/>
    </row>
    <row r="56" spans="2:5" x14ac:dyDescent="0.25">
      <c r="B56" s="25" t="s">
        <v>8</v>
      </c>
      <c r="C56" s="26" t="s">
        <v>49</v>
      </c>
      <c r="D56" s="8" t="s">
        <v>48</v>
      </c>
      <c r="E56" s="4"/>
    </row>
    <row r="57" spans="2:5" x14ac:dyDescent="0.25">
      <c r="B57" s="25" t="s">
        <v>26</v>
      </c>
      <c r="C57" s="26" t="s">
        <v>50</v>
      </c>
      <c r="D57" s="8" t="s">
        <v>48</v>
      </c>
      <c r="E57" s="4"/>
    </row>
    <row r="58" spans="2:5" x14ac:dyDescent="0.25">
      <c r="B58" s="113" t="s">
        <v>51</v>
      </c>
      <c r="C58" s="114"/>
      <c r="D58" s="115"/>
      <c r="E58" s="6">
        <f>SUM(E53:E57)</f>
        <v>0</v>
      </c>
    </row>
    <row r="59" spans="2:5" x14ac:dyDescent="0.25">
      <c r="B59" s="151"/>
      <c r="C59" s="145"/>
      <c r="D59" s="145"/>
      <c r="E59" s="145"/>
    </row>
    <row r="60" spans="2:5" x14ac:dyDescent="0.25">
      <c r="B60" s="141" t="s">
        <v>52</v>
      </c>
      <c r="C60" s="142"/>
      <c r="D60" s="142"/>
      <c r="E60" s="143"/>
    </row>
    <row r="61" spans="2:5" x14ac:dyDescent="0.25">
      <c r="B61" s="113" t="s">
        <v>53</v>
      </c>
      <c r="C61" s="114"/>
      <c r="D61" s="115"/>
      <c r="E61" s="25" t="s">
        <v>21</v>
      </c>
    </row>
    <row r="62" spans="2:5" x14ac:dyDescent="0.25">
      <c r="B62" s="25" t="s">
        <v>54</v>
      </c>
      <c r="C62" s="131" t="s">
        <v>55</v>
      </c>
      <c r="D62" s="132"/>
      <c r="E62" s="11">
        <f>E39</f>
        <v>0</v>
      </c>
    </row>
    <row r="63" spans="2:5" x14ac:dyDescent="0.25">
      <c r="B63" s="25" t="s">
        <v>56</v>
      </c>
      <c r="C63" s="131" t="s">
        <v>57</v>
      </c>
      <c r="D63" s="132"/>
      <c r="E63" s="11">
        <f>E50</f>
        <v>0</v>
      </c>
    </row>
    <row r="64" spans="2:5" x14ac:dyDescent="0.25">
      <c r="B64" s="25" t="s">
        <v>58</v>
      </c>
      <c r="C64" s="131" t="s">
        <v>59</v>
      </c>
      <c r="D64" s="132"/>
      <c r="E64" s="11">
        <f>E58</f>
        <v>0</v>
      </c>
    </row>
    <row r="65" spans="1:5" x14ac:dyDescent="0.25">
      <c r="B65" s="113" t="s">
        <v>60</v>
      </c>
      <c r="C65" s="114"/>
      <c r="D65" s="115"/>
      <c r="E65" s="6">
        <f>SUM(E62:E64)</f>
        <v>0</v>
      </c>
    </row>
    <row r="66" spans="1:5" x14ac:dyDescent="0.25">
      <c r="B66" s="144"/>
      <c r="C66" s="145"/>
      <c r="D66" s="145"/>
      <c r="E66" s="145"/>
    </row>
    <row r="67" spans="1:5" x14ac:dyDescent="0.25">
      <c r="B67" s="146" t="s">
        <v>61</v>
      </c>
      <c r="C67" s="147"/>
      <c r="D67" s="147"/>
      <c r="E67" s="148"/>
    </row>
    <row r="68" spans="1:5" x14ac:dyDescent="0.25">
      <c r="B68" s="25">
        <v>3</v>
      </c>
      <c r="C68" s="25" t="s">
        <v>62</v>
      </c>
      <c r="D68" s="25" t="s">
        <v>20</v>
      </c>
      <c r="E68" s="25" t="s">
        <v>21</v>
      </c>
    </row>
    <row r="69" spans="1:5" x14ac:dyDescent="0.25">
      <c r="B69" s="25" t="s">
        <v>2</v>
      </c>
      <c r="C69" s="22" t="s">
        <v>63</v>
      </c>
      <c r="D69" s="32"/>
      <c r="E69" s="11">
        <f>TRUNC(D69*$E$33,2)</f>
        <v>0</v>
      </c>
    </row>
    <row r="70" spans="1:5" x14ac:dyDescent="0.25">
      <c r="B70" s="25" t="s">
        <v>4</v>
      </c>
      <c r="C70" s="22" t="s">
        <v>64</v>
      </c>
      <c r="D70" s="32"/>
      <c r="E70" s="11">
        <f>TRUNC(D70*$E$33,2)</f>
        <v>0</v>
      </c>
    </row>
    <row r="71" spans="1:5" x14ac:dyDescent="0.25">
      <c r="B71" s="25" t="s">
        <v>6</v>
      </c>
      <c r="C71" s="22" t="s">
        <v>65</v>
      </c>
      <c r="D71" s="32"/>
      <c r="E71" s="11">
        <f t="shared" ref="E71:E72" si="0">TRUNC(D71*$E$33,2)</f>
        <v>0</v>
      </c>
    </row>
    <row r="72" spans="1:5" x14ac:dyDescent="0.25">
      <c r="A72" s="1">
        <v>0</v>
      </c>
      <c r="B72" s="25" t="s">
        <v>8</v>
      </c>
      <c r="C72" s="22" t="s">
        <v>66</v>
      </c>
      <c r="D72" s="34"/>
      <c r="E72" s="11">
        <f t="shared" si="0"/>
        <v>0</v>
      </c>
    </row>
    <row r="73" spans="1:5" x14ac:dyDescent="0.25">
      <c r="B73" s="25" t="s">
        <v>26</v>
      </c>
      <c r="C73" s="22" t="s">
        <v>67</v>
      </c>
      <c r="D73" s="32"/>
      <c r="E73" s="11">
        <f>TRUNC(D73*$E$33,2)</f>
        <v>0</v>
      </c>
    </row>
    <row r="74" spans="1:5" x14ac:dyDescent="0.25">
      <c r="B74" s="113" t="s">
        <v>68</v>
      </c>
      <c r="C74" s="115"/>
      <c r="D74" s="35">
        <f>SUM(D69:D73)</f>
        <v>0</v>
      </c>
      <c r="E74" s="6">
        <f>SUM(E69:E73)</f>
        <v>0</v>
      </c>
    </row>
    <row r="75" spans="1:5" x14ac:dyDescent="0.25">
      <c r="B75" s="113"/>
      <c r="C75" s="114"/>
      <c r="D75" s="114"/>
      <c r="E75" s="114"/>
    </row>
    <row r="76" spans="1:5" x14ac:dyDescent="0.25">
      <c r="B76" s="146" t="s">
        <v>69</v>
      </c>
      <c r="C76" s="147"/>
      <c r="D76" s="147"/>
      <c r="E76" s="148"/>
    </row>
    <row r="77" spans="1:5" x14ac:dyDescent="0.25">
      <c r="B77" s="113" t="s">
        <v>70</v>
      </c>
      <c r="C77" s="115"/>
      <c r="D77" s="25" t="s">
        <v>20</v>
      </c>
      <c r="E77" s="25" t="s">
        <v>21</v>
      </c>
    </row>
    <row r="78" spans="1:5" x14ac:dyDescent="0.25">
      <c r="B78" s="25" t="s">
        <v>2</v>
      </c>
      <c r="C78" s="22" t="s">
        <v>172</v>
      </c>
      <c r="D78" s="32"/>
      <c r="E78" s="11">
        <f>TRUNC(($E$33)*D78,2)</f>
        <v>0</v>
      </c>
    </row>
    <row r="79" spans="1:5" x14ac:dyDescent="0.25">
      <c r="B79" s="25" t="s">
        <v>4</v>
      </c>
      <c r="C79" s="22" t="s">
        <v>173</v>
      </c>
      <c r="D79" s="32"/>
      <c r="E79" s="11">
        <f t="shared" ref="E79:E83" si="1">TRUNC(($E$33)*D79,2)</f>
        <v>0</v>
      </c>
    </row>
    <row r="80" spans="1:5" x14ac:dyDescent="0.25">
      <c r="B80" s="25" t="s">
        <v>6</v>
      </c>
      <c r="C80" s="22" t="s">
        <v>152</v>
      </c>
      <c r="D80" s="32"/>
      <c r="E80" s="11">
        <f t="shared" si="1"/>
        <v>0</v>
      </c>
    </row>
    <row r="81" spans="2:5" x14ac:dyDescent="0.25">
      <c r="B81" s="25" t="s">
        <v>8</v>
      </c>
      <c r="C81" s="22" t="s">
        <v>153</v>
      </c>
      <c r="D81" s="32"/>
      <c r="E81" s="11">
        <f t="shared" si="1"/>
        <v>0</v>
      </c>
    </row>
    <row r="82" spans="2:5" x14ac:dyDescent="0.25">
      <c r="B82" s="25" t="s">
        <v>26</v>
      </c>
      <c r="C82" s="22" t="s">
        <v>75</v>
      </c>
      <c r="D82" s="32"/>
      <c r="E82" s="11">
        <f t="shared" si="1"/>
        <v>0</v>
      </c>
    </row>
    <row r="83" spans="2:5" x14ac:dyDescent="0.25">
      <c r="B83" s="25" t="s">
        <v>28</v>
      </c>
      <c r="C83" s="22" t="s">
        <v>76</v>
      </c>
      <c r="D83" s="32"/>
      <c r="E83" s="11">
        <f t="shared" si="1"/>
        <v>0</v>
      </c>
    </row>
    <row r="84" spans="2:5" x14ac:dyDescent="0.25">
      <c r="B84" s="113" t="s">
        <v>77</v>
      </c>
      <c r="C84" s="115"/>
      <c r="D84" s="35">
        <f>SUM(D78:D83)</f>
        <v>0</v>
      </c>
      <c r="E84" s="6">
        <f>SUM(E78:E83)</f>
        <v>0</v>
      </c>
    </row>
    <row r="85" spans="2:5" x14ac:dyDescent="0.25">
      <c r="B85" s="144"/>
      <c r="C85" s="145"/>
      <c r="D85" s="145"/>
      <c r="E85" s="145"/>
    </row>
    <row r="86" spans="2:5" x14ac:dyDescent="0.25">
      <c r="B86" s="113" t="s">
        <v>78</v>
      </c>
      <c r="C86" s="115"/>
      <c r="D86" s="25" t="s">
        <v>20</v>
      </c>
      <c r="E86" s="25" t="s">
        <v>21</v>
      </c>
    </row>
    <row r="87" spans="2:5" x14ac:dyDescent="0.25">
      <c r="B87" s="25" t="s">
        <v>2</v>
      </c>
      <c r="C87" s="39" t="s">
        <v>79</v>
      </c>
      <c r="D87" s="32"/>
      <c r="E87" s="3">
        <v>0</v>
      </c>
    </row>
    <row r="88" spans="2:5" x14ac:dyDescent="0.25">
      <c r="B88" s="113" t="s">
        <v>80</v>
      </c>
      <c r="C88" s="115"/>
      <c r="D88" s="35"/>
      <c r="E88" s="2">
        <v>0</v>
      </c>
    </row>
    <row r="89" spans="2:5" x14ac:dyDescent="0.25">
      <c r="B89" s="144"/>
      <c r="C89" s="145"/>
      <c r="D89" s="145"/>
      <c r="E89" s="145"/>
    </row>
    <row r="90" spans="2:5" x14ac:dyDescent="0.25">
      <c r="B90" s="141" t="s">
        <v>81</v>
      </c>
      <c r="C90" s="142"/>
      <c r="D90" s="142"/>
      <c r="E90" s="143"/>
    </row>
    <row r="91" spans="2:5" x14ac:dyDescent="0.25">
      <c r="B91" s="113" t="s">
        <v>82</v>
      </c>
      <c r="C91" s="114"/>
      <c r="D91" s="115"/>
      <c r="E91" s="25" t="s">
        <v>21</v>
      </c>
    </row>
    <row r="92" spans="2:5" x14ac:dyDescent="0.25">
      <c r="B92" s="25" t="s">
        <v>83</v>
      </c>
      <c r="C92" s="131" t="s">
        <v>84</v>
      </c>
      <c r="D92" s="132"/>
      <c r="E92" s="11">
        <f>E84</f>
        <v>0</v>
      </c>
    </row>
    <row r="93" spans="2:5" x14ac:dyDescent="0.25">
      <c r="B93" s="25" t="s">
        <v>85</v>
      </c>
      <c r="C93" s="131" t="s">
        <v>86</v>
      </c>
      <c r="D93" s="132"/>
      <c r="E93" s="11">
        <f>E88</f>
        <v>0</v>
      </c>
    </row>
    <row r="94" spans="2:5" x14ac:dyDescent="0.25">
      <c r="B94" s="113" t="s">
        <v>87</v>
      </c>
      <c r="C94" s="114"/>
      <c r="D94" s="115"/>
      <c r="E94" s="6">
        <f>SUM(E92:E93)</f>
        <v>0</v>
      </c>
    </row>
    <row r="95" spans="2:5" x14ac:dyDescent="0.25">
      <c r="B95" s="144"/>
      <c r="C95" s="145"/>
      <c r="D95" s="145"/>
      <c r="E95" s="145"/>
    </row>
    <row r="96" spans="2:5" x14ac:dyDescent="0.25">
      <c r="B96" s="146" t="s">
        <v>88</v>
      </c>
      <c r="C96" s="147"/>
      <c r="D96" s="147"/>
      <c r="E96" s="148"/>
    </row>
    <row r="97" spans="2:6" x14ac:dyDescent="0.25">
      <c r="B97" s="25">
        <v>5</v>
      </c>
      <c r="C97" s="113" t="s">
        <v>89</v>
      </c>
      <c r="D97" s="115"/>
      <c r="E97" s="40" t="s">
        <v>21</v>
      </c>
      <c r="F97" s="41"/>
    </row>
    <row r="98" spans="2:6" x14ac:dyDescent="0.25">
      <c r="B98" s="42" t="s">
        <v>2</v>
      </c>
      <c r="C98" s="134" t="s">
        <v>162</v>
      </c>
      <c r="D98" s="135"/>
      <c r="E98" s="43"/>
      <c r="F98" s="44"/>
    </row>
    <row r="99" spans="2:6" x14ac:dyDescent="0.25">
      <c r="B99" s="42" t="s">
        <v>4</v>
      </c>
      <c r="C99" s="134" t="s">
        <v>175</v>
      </c>
      <c r="D99" s="135"/>
      <c r="E99" s="45"/>
      <c r="F99" s="44"/>
    </row>
    <row r="100" spans="2:6" x14ac:dyDescent="0.25">
      <c r="B100" s="42" t="s">
        <v>6</v>
      </c>
      <c r="C100" s="134" t="s">
        <v>163</v>
      </c>
      <c r="D100" s="135"/>
      <c r="E100" s="43"/>
      <c r="F100" s="46"/>
    </row>
    <row r="101" spans="2:6" x14ac:dyDescent="0.25">
      <c r="B101" s="42" t="s">
        <v>8</v>
      </c>
      <c r="C101" s="134" t="s">
        <v>164</v>
      </c>
      <c r="D101" s="135"/>
      <c r="E101" s="43"/>
      <c r="F101" s="44"/>
    </row>
    <row r="102" spans="2:6" x14ac:dyDescent="0.25">
      <c r="B102" s="42" t="s">
        <v>26</v>
      </c>
      <c r="C102" s="134" t="s">
        <v>176</v>
      </c>
      <c r="D102" s="135"/>
      <c r="E102" s="43"/>
      <c r="F102" s="44"/>
    </row>
    <row r="103" spans="2:6" x14ac:dyDescent="0.25">
      <c r="B103" s="42" t="s">
        <v>28</v>
      </c>
      <c r="C103" s="134" t="s">
        <v>165</v>
      </c>
      <c r="D103" s="135"/>
      <c r="E103" s="43"/>
      <c r="F103" s="44"/>
    </row>
    <row r="104" spans="2:6" x14ac:dyDescent="0.25">
      <c r="B104" s="42" t="s">
        <v>42</v>
      </c>
      <c r="C104" s="134" t="s">
        <v>166</v>
      </c>
      <c r="D104" s="135"/>
      <c r="E104" s="43"/>
      <c r="F104" s="44"/>
    </row>
    <row r="105" spans="2:6" x14ac:dyDescent="0.25">
      <c r="B105" s="42" t="s">
        <v>44</v>
      </c>
      <c r="C105" s="134" t="s">
        <v>174</v>
      </c>
      <c r="D105" s="135"/>
      <c r="E105" s="43"/>
      <c r="F105" s="44"/>
    </row>
    <row r="106" spans="2:6" x14ac:dyDescent="0.25">
      <c r="B106" s="42" t="s">
        <v>124</v>
      </c>
      <c r="C106" s="134" t="s">
        <v>167</v>
      </c>
      <c r="D106" s="135"/>
      <c r="E106" s="43"/>
      <c r="F106" s="44"/>
    </row>
    <row r="107" spans="2:6" x14ac:dyDescent="0.25">
      <c r="B107" s="42" t="s">
        <v>125</v>
      </c>
      <c r="C107" s="136" t="s">
        <v>139</v>
      </c>
      <c r="D107" s="137"/>
      <c r="E107" s="47"/>
      <c r="F107" s="48"/>
    </row>
    <row r="108" spans="2:6" x14ac:dyDescent="0.25">
      <c r="B108" s="113" t="s">
        <v>90</v>
      </c>
      <c r="C108" s="114"/>
      <c r="D108" s="115"/>
      <c r="E108" s="6">
        <f>SUM(E98:E107)</f>
        <v>0</v>
      </c>
    </row>
    <row r="109" spans="2:6" x14ac:dyDescent="0.25">
      <c r="B109" s="144"/>
      <c r="C109" s="145"/>
      <c r="D109" s="145"/>
      <c r="E109" s="145"/>
    </row>
    <row r="110" spans="2:6" x14ac:dyDescent="0.25">
      <c r="B110" s="146" t="s">
        <v>91</v>
      </c>
      <c r="C110" s="147"/>
      <c r="D110" s="147"/>
      <c r="E110" s="148"/>
    </row>
    <row r="111" spans="2:6" x14ac:dyDescent="0.25">
      <c r="B111" s="25">
        <v>6</v>
      </c>
      <c r="C111" s="25" t="s">
        <v>92</v>
      </c>
      <c r="D111" s="25" t="s">
        <v>20</v>
      </c>
      <c r="E111" s="25" t="s">
        <v>21</v>
      </c>
    </row>
    <row r="112" spans="2:6" x14ac:dyDescent="0.25">
      <c r="B112" s="25" t="s">
        <v>2</v>
      </c>
      <c r="C112" s="22" t="s">
        <v>93</v>
      </c>
      <c r="D112" s="49"/>
      <c r="E112" s="11">
        <f>TRUNC(((E136)*D112),2)</f>
        <v>0</v>
      </c>
    </row>
    <row r="113" spans="2:10" x14ac:dyDescent="0.25">
      <c r="B113" s="25" t="s">
        <v>4</v>
      </c>
      <c r="C113" s="22" t="s">
        <v>94</v>
      </c>
      <c r="D113" s="49"/>
      <c r="E113" s="11">
        <f>TRUNC(((E136+E112)*D113),2)</f>
        <v>0</v>
      </c>
    </row>
    <row r="114" spans="2:10" x14ac:dyDescent="0.25">
      <c r="B114" s="25" t="s">
        <v>6</v>
      </c>
      <c r="C114" s="50" t="s">
        <v>95</v>
      </c>
      <c r="D114" s="27"/>
      <c r="E114" s="18"/>
    </row>
    <row r="115" spans="2:10" x14ac:dyDescent="0.25">
      <c r="B115" s="25" t="s">
        <v>96</v>
      </c>
      <c r="C115" s="22" t="s">
        <v>97</v>
      </c>
      <c r="D115" s="51"/>
      <c r="E115" s="11">
        <f>TRUNC(D115*((E136+E112+E113)/(1-D120)),2)</f>
        <v>0</v>
      </c>
    </row>
    <row r="116" spans="2:10" x14ac:dyDescent="0.25">
      <c r="B116" s="25" t="s">
        <v>98</v>
      </c>
      <c r="C116" s="22" t="s">
        <v>99</v>
      </c>
      <c r="D116" s="51"/>
      <c r="E116" s="11">
        <f>TRUNC(D116*(E136+E112+E113)/(1-D120),2)</f>
        <v>0</v>
      </c>
      <c r="J116" s="68"/>
    </row>
    <row r="117" spans="2:10" x14ac:dyDescent="0.25">
      <c r="B117" s="25" t="s">
        <v>100</v>
      </c>
      <c r="C117" s="22" t="s">
        <v>101</v>
      </c>
      <c r="D117" s="52"/>
      <c r="E117" s="11">
        <f>TRUNC(D117*(E136+E112+E113)/(1-D120),2)</f>
        <v>0</v>
      </c>
    </row>
    <row r="118" spans="2:10" x14ac:dyDescent="0.25">
      <c r="B118" s="113" t="s">
        <v>102</v>
      </c>
      <c r="C118" s="115"/>
      <c r="D118" s="51"/>
      <c r="E118" s="6">
        <f>SUM(E112:E117)</f>
        <v>0</v>
      </c>
    </row>
    <row r="119" spans="2:10" x14ac:dyDescent="0.25">
      <c r="B119" s="23"/>
      <c r="C119" s="133"/>
      <c r="D119" s="133"/>
      <c r="E119" s="133"/>
      <c r="G119" s="68"/>
    </row>
    <row r="120" spans="2:10" x14ac:dyDescent="0.25">
      <c r="B120" s="53" t="s">
        <v>103</v>
      </c>
      <c r="C120" s="54" t="s">
        <v>104</v>
      </c>
      <c r="D120" s="55">
        <f>D115+D116+D117</f>
        <v>0</v>
      </c>
      <c r="E120" s="56"/>
    </row>
    <row r="121" spans="2:10" x14ac:dyDescent="0.25">
      <c r="B121" s="57"/>
      <c r="C121" s="58">
        <v>100</v>
      </c>
      <c r="D121" s="59"/>
      <c r="E121" s="60"/>
    </row>
    <row r="122" spans="2:10" x14ac:dyDescent="0.25">
      <c r="B122" s="61"/>
      <c r="C122" s="58"/>
      <c r="D122" s="59"/>
      <c r="E122" s="60"/>
    </row>
    <row r="123" spans="2:10" x14ac:dyDescent="0.25">
      <c r="B123" s="57" t="s">
        <v>105</v>
      </c>
      <c r="C123" s="58" t="s">
        <v>106</v>
      </c>
      <c r="D123" s="59"/>
      <c r="E123" s="60">
        <f>E33+E65+E74+E94+E108+E112+E113</f>
        <v>0</v>
      </c>
    </row>
    <row r="124" spans="2:10" x14ac:dyDescent="0.25">
      <c r="B124" s="57"/>
      <c r="C124" s="58"/>
      <c r="D124" s="59"/>
      <c r="E124" s="60"/>
    </row>
    <row r="125" spans="2:10" x14ac:dyDescent="0.25">
      <c r="B125" s="57" t="s">
        <v>107</v>
      </c>
      <c r="C125" s="58" t="s">
        <v>108</v>
      </c>
      <c r="D125" s="59"/>
      <c r="E125" s="60">
        <f>TRUNC(E123/(1-D120),2)</f>
        <v>0</v>
      </c>
    </row>
    <row r="126" spans="2:10" x14ac:dyDescent="0.25">
      <c r="B126" s="57"/>
      <c r="C126" s="58"/>
      <c r="D126" s="59"/>
      <c r="E126" s="60"/>
    </row>
    <row r="127" spans="2:10" x14ac:dyDescent="0.25">
      <c r="B127" s="62"/>
      <c r="C127" s="63" t="s">
        <v>109</v>
      </c>
      <c r="D127" s="64"/>
      <c r="E127" s="65">
        <f>E125-E123</f>
        <v>0</v>
      </c>
    </row>
    <row r="128" spans="2:10" x14ac:dyDescent="0.25">
      <c r="B128" s="23"/>
      <c r="C128" s="23"/>
      <c r="D128" s="23"/>
      <c r="E128" s="30"/>
    </row>
    <row r="129" spans="2:6" x14ac:dyDescent="0.25">
      <c r="B129" s="141" t="s">
        <v>110</v>
      </c>
      <c r="C129" s="142"/>
      <c r="D129" s="142"/>
      <c r="E129" s="143"/>
    </row>
    <row r="130" spans="2:6" x14ac:dyDescent="0.25">
      <c r="B130" s="113" t="s">
        <v>111</v>
      </c>
      <c r="C130" s="114"/>
      <c r="D130" s="115"/>
      <c r="E130" s="25" t="s">
        <v>21</v>
      </c>
    </row>
    <row r="131" spans="2:6" x14ac:dyDescent="0.25">
      <c r="B131" s="8" t="s">
        <v>2</v>
      </c>
      <c r="C131" s="131" t="s">
        <v>18</v>
      </c>
      <c r="D131" s="132"/>
      <c r="E131" s="11">
        <f>E33</f>
        <v>0</v>
      </c>
    </row>
    <row r="132" spans="2:6" x14ac:dyDescent="0.25">
      <c r="B132" s="8" t="s">
        <v>4</v>
      </c>
      <c r="C132" s="131" t="s">
        <v>30</v>
      </c>
      <c r="D132" s="132"/>
      <c r="E132" s="11">
        <f>E65</f>
        <v>0</v>
      </c>
    </row>
    <row r="133" spans="2:6" x14ac:dyDescent="0.25">
      <c r="B133" s="8" t="s">
        <v>6</v>
      </c>
      <c r="C133" s="131" t="s">
        <v>61</v>
      </c>
      <c r="D133" s="132"/>
      <c r="E133" s="11">
        <f>E74</f>
        <v>0</v>
      </c>
    </row>
    <row r="134" spans="2:6" x14ac:dyDescent="0.25">
      <c r="B134" s="8" t="s">
        <v>8</v>
      </c>
      <c r="C134" s="131" t="s">
        <v>69</v>
      </c>
      <c r="D134" s="132"/>
      <c r="E134" s="11">
        <f>E94</f>
        <v>0</v>
      </c>
    </row>
    <row r="135" spans="2:6" x14ac:dyDescent="0.25">
      <c r="B135" s="8" t="s">
        <v>26</v>
      </c>
      <c r="C135" s="131" t="s">
        <v>88</v>
      </c>
      <c r="D135" s="132"/>
      <c r="E135" s="11">
        <f>E108</f>
        <v>0</v>
      </c>
    </row>
    <row r="136" spans="2:6" x14ac:dyDescent="0.25">
      <c r="B136" s="25"/>
      <c r="C136" s="113" t="s">
        <v>112</v>
      </c>
      <c r="D136" s="115"/>
      <c r="E136" s="6">
        <f>SUM(E131:E135)</f>
        <v>0</v>
      </c>
    </row>
    <row r="137" spans="2:6" x14ac:dyDescent="0.25">
      <c r="B137" s="8" t="s">
        <v>28</v>
      </c>
      <c r="C137" s="131" t="s">
        <v>91</v>
      </c>
      <c r="D137" s="132"/>
      <c r="E137" s="11">
        <f>E118</f>
        <v>0</v>
      </c>
    </row>
    <row r="138" spans="2:6" ht="18" x14ac:dyDescent="0.25">
      <c r="B138" s="138" t="s">
        <v>113</v>
      </c>
      <c r="C138" s="139"/>
      <c r="D138" s="140"/>
      <c r="E138" s="19">
        <f>TRUNC(E136+E137,2)</f>
        <v>0</v>
      </c>
    </row>
    <row r="139" spans="2:6" x14ac:dyDescent="0.25">
      <c r="B139" s="66"/>
      <c r="C139" s="66"/>
      <c r="D139" s="66"/>
      <c r="E139" s="67">
        <f>E138*2</f>
        <v>0</v>
      </c>
    </row>
    <row r="140" spans="2:6" x14ac:dyDescent="0.25">
      <c r="B140" s="66"/>
      <c r="C140" s="66"/>
      <c r="D140" s="66"/>
      <c r="E140" s="20">
        <f>E139/'Resumo Geral'!E5</f>
        <v>0</v>
      </c>
      <c r="F140" s="68"/>
    </row>
    <row r="141" spans="2:6" x14ac:dyDescent="0.25">
      <c r="B141" s="69"/>
      <c r="C141" s="69"/>
      <c r="F141" s="68"/>
    </row>
    <row r="142" spans="2:6" x14ac:dyDescent="0.25">
      <c r="B142" s="70"/>
      <c r="C142" s="66"/>
    </row>
    <row r="143" spans="2:6" x14ac:dyDescent="0.25">
      <c r="B143" s="70"/>
      <c r="C143" s="66"/>
      <c r="E143" s="68"/>
    </row>
    <row r="144" spans="2:6" x14ac:dyDescent="0.25">
      <c r="F144" s="68"/>
    </row>
  </sheetData>
  <mergeCells count="86">
    <mergeCell ref="C137:D137"/>
    <mergeCell ref="B138:D138"/>
    <mergeCell ref="C131:D131"/>
    <mergeCell ref="C132:D132"/>
    <mergeCell ref="C133:D133"/>
    <mergeCell ref="C134:D134"/>
    <mergeCell ref="C135:D135"/>
    <mergeCell ref="C136:D136"/>
    <mergeCell ref="B130:D130"/>
    <mergeCell ref="C103:D103"/>
    <mergeCell ref="C104:D104"/>
    <mergeCell ref="C105:D105"/>
    <mergeCell ref="C106:D106"/>
    <mergeCell ref="C107:D107"/>
    <mergeCell ref="B108:D108"/>
    <mergeCell ref="B109:E109"/>
    <mergeCell ref="B110:E110"/>
    <mergeCell ref="B118:C118"/>
    <mergeCell ref="C119:E119"/>
    <mergeCell ref="B129:E129"/>
    <mergeCell ref="C102:D102"/>
    <mergeCell ref="B91:D91"/>
    <mergeCell ref="C92:D92"/>
    <mergeCell ref="C93:D93"/>
    <mergeCell ref="B94:D94"/>
    <mergeCell ref="B95:E95"/>
    <mergeCell ref="B96:E96"/>
    <mergeCell ref="C97:D97"/>
    <mergeCell ref="C98:D98"/>
    <mergeCell ref="C99:D99"/>
    <mergeCell ref="C100:D100"/>
    <mergeCell ref="C101:D101"/>
    <mergeCell ref="B90:E90"/>
    <mergeCell ref="B66:E66"/>
    <mergeCell ref="B67:E67"/>
    <mergeCell ref="B74:C74"/>
    <mergeCell ref="B75:E75"/>
    <mergeCell ref="B76:E76"/>
    <mergeCell ref="B77:C77"/>
    <mergeCell ref="B84:C84"/>
    <mergeCell ref="B85:E85"/>
    <mergeCell ref="B86:C86"/>
    <mergeCell ref="B88:C88"/>
    <mergeCell ref="B89:E89"/>
    <mergeCell ref="B65:D65"/>
    <mergeCell ref="B41:C41"/>
    <mergeCell ref="B50:C50"/>
    <mergeCell ref="B51:E51"/>
    <mergeCell ref="B52:C52"/>
    <mergeCell ref="B58:D58"/>
    <mergeCell ref="B59:E59"/>
    <mergeCell ref="B60:E60"/>
    <mergeCell ref="B61:D61"/>
    <mergeCell ref="C62:D62"/>
    <mergeCell ref="C63:D63"/>
    <mergeCell ref="C64:D64"/>
    <mergeCell ref="B40:E40"/>
    <mergeCell ref="D19:E19"/>
    <mergeCell ref="D20:E20"/>
    <mergeCell ref="D21:E21"/>
    <mergeCell ref="D22:E22"/>
    <mergeCell ref="D23:E23"/>
    <mergeCell ref="B24:E24"/>
    <mergeCell ref="B25:E25"/>
    <mergeCell ref="B33:D33"/>
    <mergeCell ref="B35:E35"/>
    <mergeCell ref="B36:C36"/>
    <mergeCell ref="B39:C39"/>
    <mergeCell ref="B18:E18"/>
    <mergeCell ref="B7:E7"/>
    <mergeCell ref="B8:E8"/>
    <mergeCell ref="D9:E9"/>
    <mergeCell ref="D10:E10"/>
    <mergeCell ref="D11:E11"/>
    <mergeCell ref="D12:E12"/>
    <mergeCell ref="B14:E14"/>
    <mergeCell ref="B15:C15"/>
    <mergeCell ref="D15:E15"/>
    <mergeCell ref="B16:C16"/>
    <mergeCell ref="D16:E16"/>
    <mergeCell ref="B6:E6"/>
    <mergeCell ref="B1:E1"/>
    <mergeCell ref="B2:E2"/>
    <mergeCell ref="B3:E3"/>
    <mergeCell ref="B4:E4"/>
    <mergeCell ref="B5:E5"/>
  </mergeCells>
  <pageMargins left="0.511811024" right="0.511811024" top="0.78740157499999996" bottom="0.78740157499999996" header="0.31496062000000002" footer="0.31496062000000002"/>
  <pageSetup paperSize="9" scale="54"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145"/>
  <sheetViews>
    <sheetView showGridLines="0" topLeftCell="A109" zoomScaleNormal="100" workbookViewId="0">
      <selection activeCell="D113" sqref="D113:D118"/>
    </sheetView>
  </sheetViews>
  <sheetFormatPr defaultColWidth="8.85546875" defaultRowHeight="15" x14ac:dyDescent="0.25"/>
  <cols>
    <col min="1" max="1" width="8.85546875" style="1"/>
    <col min="2" max="2" width="10.42578125" style="1" customWidth="1"/>
    <col min="3" max="3" width="122.85546875" style="1" customWidth="1"/>
    <col min="4" max="4" width="13.5703125" style="1" customWidth="1"/>
    <col min="5" max="5" width="23.7109375" style="1" customWidth="1"/>
    <col min="6" max="6" width="14.28515625" style="1" bestFit="1" customWidth="1"/>
    <col min="7" max="7" width="8.85546875" style="1"/>
    <col min="8" max="9" width="14.28515625" style="1" bestFit="1" customWidth="1"/>
    <col min="10" max="16384" width="8.85546875" style="1"/>
  </cols>
  <sheetData>
    <row r="1" spans="2:5" x14ac:dyDescent="0.25">
      <c r="B1" s="123" t="s">
        <v>180</v>
      </c>
      <c r="C1" s="123"/>
      <c r="D1" s="123"/>
      <c r="E1" s="123"/>
    </row>
    <row r="2" spans="2:5" x14ac:dyDescent="0.25">
      <c r="B2" s="124"/>
      <c r="C2" s="124"/>
      <c r="D2" s="124"/>
      <c r="E2" s="124"/>
    </row>
    <row r="3" spans="2:5" x14ac:dyDescent="0.25">
      <c r="B3" s="124" t="s">
        <v>0</v>
      </c>
      <c r="C3" s="124"/>
      <c r="D3" s="124"/>
      <c r="E3" s="124"/>
    </row>
    <row r="4" spans="2:5" x14ac:dyDescent="0.25">
      <c r="B4" s="125" t="s">
        <v>181</v>
      </c>
      <c r="C4" s="125"/>
      <c r="D4" s="125"/>
      <c r="E4" s="125"/>
    </row>
    <row r="5" spans="2:5" x14ac:dyDescent="0.25">
      <c r="B5" s="126" t="s">
        <v>143</v>
      </c>
      <c r="C5" s="126"/>
      <c r="D5" s="126"/>
      <c r="E5" s="126"/>
    </row>
    <row r="6" spans="2:5" x14ac:dyDescent="0.25">
      <c r="B6" s="127" t="s">
        <v>114</v>
      </c>
      <c r="C6" s="127"/>
      <c r="D6" s="127"/>
      <c r="E6" s="127"/>
    </row>
    <row r="7" spans="2:5" x14ac:dyDescent="0.25">
      <c r="B7" s="130"/>
      <c r="C7" s="130"/>
      <c r="D7" s="130"/>
      <c r="E7" s="130"/>
    </row>
    <row r="8" spans="2:5" x14ac:dyDescent="0.25">
      <c r="B8" s="152" t="s">
        <v>1</v>
      </c>
      <c r="C8" s="152"/>
      <c r="D8" s="152"/>
      <c r="E8" s="152"/>
    </row>
    <row r="9" spans="2:5" x14ac:dyDescent="0.25">
      <c r="B9" s="8" t="s">
        <v>2</v>
      </c>
      <c r="C9" s="22" t="s">
        <v>3</v>
      </c>
      <c r="D9" s="120"/>
      <c r="E9" s="121"/>
    </row>
    <row r="10" spans="2:5" x14ac:dyDescent="0.25">
      <c r="B10" s="8" t="s">
        <v>4</v>
      </c>
      <c r="C10" s="22" t="s">
        <v>5</v>
      </c>
      <c r="D10" s="116" t="s">
        <v>149</v>
      </c>
      <c r="E10" s="117"/>
    </row>
    <row r="11" spans="2:5" x14ac:dyDescent="0.25">
      <c r="B11" s="8" t="s">
        <v>6</v>
      </c>
      <c r="C11" s="22" t="s">
        <v>7</v>
      </c>
      <c r="D11" s="128"/>
      <c r="E11" s="129"/>
    </row>
    <row r="12" spans="2:5" x14ac:dyDescent="0.25">
      <c r="B12" s="8" t="s">
        <v>8</v>
      </c>
      <c r="C12" s="22" t="s">
        <v>9</v>
      </c>
      <c r="D12" s="116">
        <v>12</v>
      </c>
      <c r="E12" s="117"/>
    </row>
    <row r="13" spans="2:5" x14ac:dyDescent="0.25">
      <c r="B13" s="23"/>
      <c r="C13" s="24"/>
      <c r="D13" s="23"/>
      <c r="E13" s="23"/>
    </row>
    <row r="14" spans="2:5" x14ac:dyDescent="0.25">
      <c r="B14" s="152" t="s">
        <v>10</v>
      </c>
      <c r="C14" s="152"/>
      <c r="D14" s="152"/>
      <c r="E14" s="152"/>
    </row>
    <row r="15" spans="2:5" x14ac:dyDescent="0.25">
      <c r="B15" s="153" t="s">
        <v>11</v>
      </c>
      <c r="C15" s="153"/>
      <c r="D15" s="153"/>
      <c r="E15" s="153"/>
    </row>
    <row r="16" spans="2:5" x14ac:dyDescent="0.25">
      <c r="B16" s="153" t="s">
        <v>115</v>
      </c>
      <c r="C16" s="153"/>
      <c r="D16" s="153"/>
      <c r="E16" s="153"/>
    </row>
    <row r="17" spans="2:6" x14ac:dyDescent="0.25">
      <c r="B17" s="23"/>
      <c r="C17" s="24"/>
      <c r="D17" s="23"/>
      <c r="E17" s="23"/>
    </row>
    <row r="18" spans="2:6" x14ac:dyDescent="0.25">
      <c r="B18" s="152" t="s">
        <v>12</v>
      </c>
      <c r="C18" s="152"/>
      <c r="D18" s="152"/>
      <c r="E18" s="152"/>
    </row>
    <row r="19" spans="2:6" x14ac:dyDescent="0.25">
      <c r="B19" s="8">
        <v>1</v>
      </c>
      <c r="C19" s="22" t="s">
        <v>13</v>
      </c>
      <c r="D19" s="116" t="s">
        <v>150</v>
      </c>
      <c r="E19" s="117"/>
    </row>
    <row r="20" spans="2:6" x14ac:dyDescent="0.25">
      <c r="B20" s="8">
        <v>2</v>
      </c>
      <c r="C20" s="22" t="s">
        <v>14</v>
      </c>
      <c r="D20" s="116" t="s">
        <v>151</v>
      </c>
      <c r="E20" s="117"/>
    </row>
    <row r="21" spans="2:6" x14ac:dyDescent="0.25">
      <c r="B21" s="8">
        <v>3</v>
      </c>
      <c r="C21" s="22" t="s">
        <v>15</v>
      </c>
      <c r="D21" s="118"/>
      <c r="E21" s="119"/>
    </row>
    <row r="22" spans="2:6" x14ac:dyDescent="0.25">
      <c r="B22" s="8">
        <v>4</v>
      </c>
      <c r="C22" s="22" t="s">
        <v>16</v>
      </c>
      <c r="D22" s="113" t="s">
        <v>150</v>
      </c>
      <c r="E22" s="115"/>
    </row>
    <row r="23" spans="2:6" x14ac:dyDescent="0.25">
      <c r="B23" s="8">
        <v>5</v>
      </c>
      <c r="C23" s="22" t="s">
        <v>17</v>
      </c>
      <c r="D23" s="120"/>
      <c r="E23" s="121"/>
    </row>
    <row r="24" spans="2:6" x14ac:dyDescent="0.25">
      <c r="B24" s="156"/>
      <c r="C24" s="156"/>
      <c r="D24" s="156"/>
      <c r="E24" s="156"/>
    </row>
    <row r="25" spans="2:6" x14ac:dyDescent="0.25">
      <c r="B25" s="157" t="s">
        <v>18</v>
      </c>
      <c r="C25" s="157"/>
      <c r="D25" s="157"/>
      <c r="E25" s="157"/>
    </row>
    <row r="26" spans="2:6" x14ac:dyDescent="0.25">
      <c r="B26" s="25">
        <v>1</v>
      </c>
      <c r="C26" s="25" t="s">
        <v>19</v>
      </c>
      <c r="D26" s="25" t="s">
        <v>20</v>
      </c>
      <c r="E26" s="25" t="s">
        <v>21</v>
      </c>
      <c r="F26" s="71"/>
    </row>
    <row r="27" spans="2:6" x14ac:dyDescent="0.25">
      <c r="B27" s="25" t="s">
        <v>2</v>
      </c>
      <c r="C27" s="22" t="s">
        <v>140</v>
      </c>
      <c r="D27" s="26"/>
      <c r="E27" s="3">
        <f>D21/220</f>
        <v>0</v>
      </c>
    </row>
    <row r="28" spans="2:6" x14ac:dyDescent="0.25">
      <c r="B28" s="25" t="s">
        <v>4</v>
      </c>
      <c r="C28" s="22"/>
      <c r="D28" s="27"/>
      <c r="E28" s="3"/>
    </row>
    <row r="29" spans="2:6" x14ac:dyDescent="0.25">
      <c r="B29" s="25" t="s">
        <v>6</v>
      </c>
      <c r="C29" s="22" t="s">
        <v>134</v>
      </c>
      <c r="D29" s="27"/>
      <c r="E29" s="3">
        <f>(E27+E27*1)*1</f>
        <v>0</v>
      </c>
      <c r="F29" s="72" t="s">
        <v>169</v>
      </c>
    </row>
    <row r="30" spans="2:6" x14ac:dyDescent="0.25">
      <c r="B30" s="25" t="s">
        <v>26</v>
      </c>
      <c r="C30" s="22" t="s">
        <v>177</v>
      </c>
      <c r="D30" s="27"/>
      <c r="E30" s="3">
        <f>(E27+E27*0.7)*4</f>
        <v>0</v>
      </c>
      <c r="F30" s="72" t="s">
        <v>168</v>
      </c>
    </row>
    <row r="31" spans="2:6" x14ac:dyDescent="0.25">
      <c r="B31" s="25" t="s">
        <v>28</v>
      </c>
      <c r="C31" s="22" t="s">
        <v>178</v>
      </c>
      <c r="D31" s="29"/>
      <c r="E31" s="3">
        <f>(E27+E27*1.2)*4</f>
        <v>0</v>
      </c>
      <c r="F31" s="1" t="s">
        <v>170</v>
      </c>
    </row>
    <row r="32" spans="2:6" x14ac:dyDescent="0.25">
      <c r="B32" s="25" t="s">
        <v>42</v>
      </c>
      <c r="C32" s="22" t="s">
        <v>133</v>
      </c>
      <c r="D32" s="29"/>
      <c r="E32" s="3"/>
      <c r="F32" s="1" t="s">
        <v>171</v>
      </c>
    </row>
    <row r="33" spans="2:6" x14ac:dyDescent="0.25">
      <c r="B33" s="25" t="s">
        <v>44</v>
      </c>
      <c r="C33" s="22" t="s">
        <v>116</v>
      </c>
      <c r="D33" s="27"/>
      <c r="E33" s="3"/>
    </row>
    <row r="34" spans="2:6" x14ac:dyDescent="0.25">
      <c r="B34" s="158" t="s">
        <v>29</v>
      </c>
      <c r="C34" s="158"/>
      <c r="D34" s="158"/>
      <c r="E34" s="6">
        <f>SUM(E27:E33)</f>
        <v>0</v>
      </c>
    </row>
    <row r="35" spans="2:6" x14ac:dyDescent="0.25">
      <c r="B35" s="21"/>
      <c r="C35" s="21"/>
      <c r="D35" s="21"/>
      <c r="E35" s="30"/>
    </row>
    <row r="36" spans="2:6" x14ac:dyDescent="0.25">
      <c r="B36" s="157" t="s">
        <v>30</v>
      </c>
      <c r="C36" s="157"/>
      <c r="D36" s="157"/>
      <c r="E36" s="157"/>
    </row>
    <row r="37" spans="2:6" x14ac:dyDescent="0.25">
      <c r="B37" s="159" t="s">
        <v>31</v>
      </c>
      <c r="C37" s="159"/>
      <c r="D37" s="31" t="s">
        <v>20</v>
      </c>
      <c r="E37" s="31" t="s">
        <v>21</v>
      </c>
    </row>
    <row r="38" spans="2:6" x14ac:dyDescent="0.25">
      <c r="B38" s="25" t="s">
        <v>2</v>
      </c>
      <c r="C38" s="22" t="s">
        <v>32</v>
      </c>
      <c r="D38" s="32">
        <v>8.3333000000000004E-2</v>
      </c>
      <c r="E38" s="11">
        <f>TRUNC($E$34*D38,2)</f>
        <v>0</v>
      </c>
      <c r="F38" s="33"/>
    </row>
    <row r="39" spans="2:6" x14ac:dyDescent="0.25">
      <c r="B39" s="25" t="s">
        <v>4</v>
      </c>
      <c r="C39" s="22" t="s">
        <v>33</v>
      </c>
      <c r="D39" s="34">
        <v>0.121</v>
      </c>
      <c r="E39" s="11">
        <f>TRUNC($E$34*D39,2)</f>
        <v>0</v>
      </c>
      <c r="F39" s="33"/>
    </row>
    <row r="40" spans="2:6" x14ac:dyDescent="0.25">
      <c r="B40" s="158" t="s">
        <v>34</v>
      </c>
      <c r="C40" s="158"/>
      <c r="D40" s="35">
        <f>SUM(D38:D39)</f>
        <v>0.20433299999999999</v>
      </c>
      <c r="E40" s="6">
        <f>SUM(E38:E39)</f>
        <v>0</v>
      </c>
      <c r="F40" s="36"/>
    </row>
    <row r="41" spans="2:6" x14ac:dyDescent="0.25">
      <c r="B41" s="154"/>
      <c r="C41" s="155"/>
      <c r="D41" s="155"/>
      <c r="E41" s="155"/>
    </row>
    <row r="42" spans="2:6" x14ac:dyDescent="0.25">
      <c r="B42" s="159" t="s">
        <v>35</v>
      </c>
      <c r="C42" s="159"/>
      <c r="D42" s="31" t="s">
        <v>20</v>
      </c>
      <c r="E42" s="31" t="s">
        <v>21</v>
      </c>
    </row>
    <row r="43" spans="2:6" x14ac:dyDescent="0.25">
      <c r="B43" s="25" t="s">
        <v>2</v>
      </c>
      <c r="C43" s="22" t="s">
        <v>36</v>
      </c>
      <c r="D43" s="76">
        <v>0.2</v>
      </c>
      <c r="E43" s="11">
        <f>TRUNC(($E$34+$E$40)*$D$43,2)</f>
        <v>0</v>
      </c>
    </row>
    <row r="44" spans="2:6" x14ac:dyDescent="0.25">
      <c r="B44" s="25" t="s">
        <v>4</v>
      </c>
      <c r="C44" s="22" t="s">
        <v>37</v>
      </c>
      <c r="D44" s="76">
        <v>2.5000000000000001E-2</v>
      </c>
      <c r="E44" s="11">
        <f>TRUNC(($E$34+$E$40)*$D$44,2)</f>
        <v>0</v>
      </c>
    </row>
    <row r="45" spans="2:6" x14ac:dyDescent="0.25">
      <c r="B45" s="25" t="s">
        <v>6</v>
      </c>
      <c r="C45" s="22" t="s">
        <v>38</v>
      </c>
      <c r="D45" s="77">
        <v>1.4999999999999999E-2</v>
      </c>
      <c r="E45" s="11">
        <f>TRUNC(($E$34+$E$40)*$D$45,2)</f>
        <v>0</v>
      </c>
    </row>
    <row r="46" spans="2:6" x14ac:dyDescent="0.25">
      <c r="B46" s="25" t="s">
        <v>8</v>
      </c>
      <c r="C46" s="22" t="s">
        <v>39</v>
      </c>
      <c r="D46" s="76">
        <v>1.4999999999999999E-2</v>
      </c>
      <c r="E46" s="11">
        <f>TRUNC(($E$34+$E$40)*$D$46,2)</f>
        <v>0</v>
      </c>
    </row>
    <row r="47" spans="2:6" x14ac:dyDescent="0.25">
      <c r="B47" s="25" t="s">
        <v>26</v>
      </c>
      <c r="C47" s="22" t="s">
        <v>40</v>
      </c>
      <c r="D47" s="78">
        <v>0.01</v>
      </c>
      <c r="E47" s="11">
        <f>TRUNC(($E$34+$E$40)*$D$47,2)</f>
        <v>0</v>
      </c>
    </row>
    <row r="48" spans="2:6" x14ac:dyDescent="0.25">
      <c r="B48" s="25" t="s">
        <v>28</v>
      </c>
      <c r="C48" s="22" t="s">
        <v>41</v>
      </c>
      <c r="D48" s="76">
        <v>6.0000000000000001E-3</v>
      </c>
      <c r="E48" s="11">
        <f>TRUNC(($E$34+$E$40)*$D$48,2)</f>
        <v>0</v>
      </c>
    </row>
    <row r="49" spans="2:6" x14ac:dyDescent="0.25">
      <c r="B49" s="25" t="s">
        <v>42</v>
      </c>
      <c r="C49" s="22" t="s">
        <v>43</v>
      </c>
      <c r="D49" s="76">
        <v>2E-3</v>
      </c>
      <c r="E49" s="11">
        <f>TRUNC(($E$34+$E$40)*$D$49,2)</f>
        <v>0</v>
      </c>
    </row>
    <row r="50" spans="2:6" x14ac:dyDescent="0.25">
      <c r="B50" s="25" t="s">
        <v>44</v>
      </c>
      <c r="C50" s="22" t="s">
        <v>45</v>
      </c>
      <c r="D50" s="78">
        <v>0.08</v>
      </c>
      <c r="E50" s="11">
        <f>TRUNC(($E$34+$E$40)*$D$50,2)</f>
        <v>0</v>
      </c>
    </row>
    <row r="51" spans="2:6" x14ac:dyDescent="0.25">
      <c r="B51" s="158" t="s">
        <v>46</v>
      </c>
      <c r="C51" s="158"/>
      <c r="D51" s="35">
        <f>SUM(D43:D50)</f>
        <v>0.35300000000000004</v>
      </c>
      <c r="E51" s="6">
        <f>SUM(E43:E50)</f>
        <v>0</v>
      </c>
    </row>
    <row r="52" spans="2:6" x14ac:dyDescent="0.25">
      <c r="B52" s="160"/>
      <c r="C52" s="160"/>
      <c r="D52" s="160"/>
      <c r="E52" s="151"/>
    </row>
    <row r="53" spans="2:6" x14ac:dyDescent="0.25">
      <c r="B53" s="159" t="s">
        <v>47</v>
      </c>
      <c r="C53" s="159"/>
      <c r="D53" s="37"/>
      <c r="E53" s="31" t="s">
        <v>21</v>
      </c>
    </row>
    <row r="54" spans="2:6" x14ac:dyDescent="0.25">
      <c r="B54" s="25" t="s">
        <v>2</v>
      </c>
      <c r="C54" s="26" t="s">
        <v>142</v>
      </c>
      <c r="D54" s="9" t="s">
        <v>48</v>
      </c>
      <c r="E54" s="10"/>
      <c r="F54" s="1" t="s">
        <v>146</v>
      </c>
    </row>
    <row r="55" spans="2:6" x14ac:dyDescent="0.25">
      <c r="B55" s="25" t="s">
        <v>4</v>
      </c>
      <c r="C55" s="26" t="s">
        <v>117</v>
      </c>
      <c r="D55" s="9" t="s">
        <v>48</v>
      </c>
      <c r="E55" s="5"/>
      <c r="F55" s="1" t="s">
        <v>146</v>
      </c>
    </row>
    <row r="56" spans="2:6" x14ac:dyDescent="0.25">
      <c r="B56" s="25" t="s">
        <v>6</v>
      </c>
      <c r="C56" s="38" t="s">
        <v>118</v>
      </c>
      <c r="D56" s="9" t="s">
        <v>48</v>
      </c>
      <c r="E56" s="5"/>
      <c r="F56" s="1" t="s">
        <v>146</v>
      </c>
    </row>
    <row r="57" spans="2:6" x14ac:dyDescent="0.25">
      <c r="B57" s="25" t="s">
        <v>8</v>
      </c>
      <c r="C57" s="26" t="s">
        <v>49</v>
      </c>
      <c r="D57" s="9" t="s">
        <v>48</v>
      </c>
      <c r="E57" s="5"/>
      <c r="F57" s="1" t="s">
        <v>146</v>
      </c>
    </row>
    <row r="58" spans="2:6" x14ac:dyDescent="0.25">
      <c r="B58" s="25" t="s">
        <v>26</v>
      </c>
      <c r="C58" s="26" t="s">
        <v>50</v>
      </c>
      <c r="D58" s="9" t="s">
        <v>48</v>
      </c>
      <c r="E58" s="5"/>
      <c r="F58" s="1" t="s">
        <v>146</v>
      </c>
    </row>
    <row r="59" spans="2:6" x14ac:dyDescent="0.25">
      <c r="B59" s="158" t="s">
        <v>51</v>
      </c>
      <c r="C59" s="158"/>
      <c r="D59" s="158"/>
      <c r="E59" s="2">
        <f>SUM(E54:E58)</f>
        <v>0</v>
      </c>
    </row>
    <row r="60" spans="2:6" x14ac:dyDescent="0.25">
      <c r="B60" s="160"/>
      <c r="C60" s="160"/>
      <c r="D60" s="160"/>
      <c r="E60" s="151"/>
    </row>
    <row r="61" spans="2:6" x14ac:dyDescent="0.25">
      <c r="B61" s="152" t="s">
        <v>52</v>
      </c>
      <c r="C61" s="152"/>
      <c r="D61" s="152"/>
      <c r="E61" s="152"/>
    </row>
    <row r="62" spans="2:6" x14ac:dyDescent="0.25">
      <c r="B62" s="158" t="s">
        <v>53</v>
      </c>
      <c r="C62" s="158"/>
      <c r="D62" s="158"/>
      <c r="E62" s="25" t="s">
        <v>21</v>
      </c>
    </row>
    <row r="63" spans="2:6" x14ac:dyDescent="0.25">
      <c r="B63" s="25" t="s">
        <v>54</v>
      </c>
      <c r="C63" s="161" t="s">
        <v>55</v>
      </c>
      <c r="D63" s="161"/>
      <c r="E63" s="11">
        <f>E40</f>
        <v>0</v>
      </c>
    </row>
    <row r="64" spans="2:6" x14ac:dyDescent="0.25">
      <c r="B64" s="25" t="s">
        <v>56</v>
      </c>
      <c r="C64" s="161" t="s">
        <v>57</v>
      </c>
      <c r="D64" s="161"/>
      <c r="E64" s="11">
        <f>E51</f>
        <v>0</v>
      </c>
    </row>
    <row r="65" spans="2:8" x14ac:dyDescent="0.25">
      <c r="B65" s="25" t="s">
        <v>58</v>
      </c>
      <c r="C65" s="161" t="s">
        <v>59</v>
      </c>
      <c r="D65" s="161"/>
      <c r="E65" s="11">
        <f>E59</f>
        <v>0</v>
      </c>
    </row>
    <row r="66" spans="2:8" x14ac:dyDescent="0.25">
      <c r="B66" s="158" t="s">
        <v>60</v>
      </c>
      <c r="C66" s="158"/>
      <c r="D66" s="158"/>
      <c r="E66" s="6">
        <f>SUM(E63:E65)</f>
        <v>0</v>
      </c>
    </row>
    <row r="67" spans="2:8" x14ac:dyDescent="0.25">
      <c r="B67" s="162"/>
      <c r="C67" s="163"/>
      <c r="D67" s="163"/>
      <c r="E67" s="163"/>
    </row>
    <row r="68" spans="2:8" x14ac:dyDescent="0.25">
      <c r="B68" s="157" t="s">
        <v>61</v>
      </c>
      <c r="C68" s="157"/>
      <c r="D68" s="157"/>
      <c r="E68" s="157"/>
    </row>
    <row r="69" spans="2:8" x14ac:dyDescent="0.25">
      <c r="B69" s="25">
        <v>3</v>
      </c>
      <c r="C69" s="25" t="s">
        <v>62</v>
      </c>
      <c r="D69" s="25" t="s">
        <v>20</v>
      </c>
      <c r="E69" s="25" t="s">
        <v>21</v>
      </c>
    </row>
    <row r="70" spans="2:8" x14ac:dyDescent="0.25">
      <c r="B70" s="25" t="s">
        <v>2</v>
      </c>
      <c r="C70" s="22" t="s">
        <v>63</v>
      </c>
      <c r="D70" s="12"/>
      <c r="E70" s="11"/>
      <c r="F70" t="s">
        <v>146</v>
      </c>
      <c r="G70"/>
      <c r="H70"/>
    </row>
    <row r="71" spans="2:8" x14ac:dyDescent="0.25">
      <c r="B71" s="25" t="s">
        <v>4</v>
      </c>
      <c r="C71" s="22" t="s">
        <v>64</v>
      </c>
      <c r="D71" s="12"/>
      <c r="E71" s="11"/>
      <c r="F71" t="s">
        <v>146</v>
      </c>
      <c r="G71"/>
      <c r="H71"/>
    </row>
    <row r="72" spans="2:8" x14ac:dyDescent="0.25">
      <c r="B72" s="25" t="s">
        <v>6</v>
      </c>
      <c r="C72" s="22" t="s">
        <v>65</v>
      </c>
      <c r="D72" s="12"/>
      <c r="E72" s="11"/>
      <c r="F72" t="s">
        <v>146</v>
      </c>
      <c r="G72"/>
      <c r="H72"/>
    </row>
    <row r="73" spans="2:8" x14ac:dyDescent="0.25">
      <c r="B73" s="25" t="s">
        <v>8</v>
      </c>
      <c r="C73" s="22" t="s">
        <v>66</v>
      </c>
      <c r="D73" s="13"/>
      <c r="E73" s="11"/>
      <c r="F73" t="s">
        <v>146</v>
      </c>
      <c r="G73"/>
      <c r="H73"/>
    </row>
    <row r="74" spans="2:8" x14ac:dyDescent="0.25">
      <c r="B74" s="25" t="s">
        <v>26</v>
      </c>
      <c r="C74" s="22" t="s">
        <v>67</v>
      </c>
      <c r="D74" s="12"/>
      <c r="E74" s="11"/>
      <c r="F74" t="s">
        <v>146</v>
      </c>
      <c r="G74"/>
      <c r="H74"/>
    </row>
    <row r="75" spans="2:8" x14ac:dyDescent="0.25">
      <c r="B75" s="158" t="s">
        <v>68</v>
      </c>
      <c r="C75" s="158"/>
      <c r="D75" s="14">
        <f>SUM(D70:D74)</f>
        <v>0</v>
      </c>
      <c r="E75" s="6"/>
      <c r="F75"/>
      <c r="G75"/>
      <c r="H75"/>
    </row>
    <row r="76" spans="2:8" x14ac:dyDescent="0.25">
      <c r="B76" s="113"/>
      <c r="C76" s="114"/>
      <c r="D76" s="114"/>
      <c r="E76" s="114"/>
    </row>
    <row r="77" spans="2:8" x14ac:dyDescent="0.25">
      <c r="B77" s="157" t="s">
        <v>69</v>
      </c>
      <c r="C77" s="157"/>
      <c r="D77" s="157"/>
      <c r="E77" s="157"/>
    </row>
    <row r="78" spans="2:8" x14ac:dyDescent="0.25">
      <c r="B78" s="158" t="s">
        <v>70</v>
      </c>
      <c r="C78" s="158"/>
      <c r="D78" s="25" t="s">
        <v>20</v>
      </c>
      <c r="E78" s="25" t="s">
        <v>21</v>
      </c>
    </row>
    <row r="79" spans="2:8" x14ac:dyDescent="0.25">
      <c r="B79" s="25" t="s">
        <v>2</v>
      </c>
      <c r="C79" s="22" t="s">
        <v>71</v>
      </c>
      <c r="D79" s="12"/>
      <c r="E79" s="11"/>
      <c r="F79" t="s">
        <v>146</v>
      </c>
    </row>
    <row r="80" spans="2:8" x14ac:dyDescent="0.25">
      <c r="B80" s="25" t="s">
        <v>4</v>
      </c>
      <c r="C80" s="22" t="s">
        <v>72</v>
      </c>
      <c r="D80" s="12"/>
      <c r="E80" s="11"/>
      <c r="F80" t="s">
        <v>146</v>
      </c>
    </row>
    <row r="81" spans="2:6" x14ac:dyDescent="0.25">
      <c r="B81" s="25" t="s">
        <v>6</v>
      </c>
      <c r="C81" s="22" t="s">
        <v>73</v>
      </c>
      <c r="D81" s="12"/>
      <c r="E81" s="11"/>
      <c r="F81" t="s">
        <v>146</v>
      </c>
    </row>
    <row r="82" spans="2:6" x14ac:dyDescent="0.25">
      <c r="B82" s="25" t="s">
        <v>8</v>
      </c>
      <c r="C82" s="22" t="s">
        <v>74</v>
      </c>
      <c r="D82" s="12"/>
      <c r="E82" s="11"/>
      <c r="F82" t="s">
        <v>146</v>
      </c>
    </row>
    <row r="83" spans="2:6" x14ac:dyDescent="0.25">
      <c r="B83" s="25" t="s">
        <v>26</v>
      </c>
      <c r="C83" s="22" t="s">
        <v>75</v>
      </c>
      <c r="D83" s="12"/>
      <c r="E83" s="11"/>
      <c r="F83" t="s">
        <v>146</v>
      </c>
    </row>
    <row r="84" spans="2:6" x14ac:dyDescent="0.25">
      <c r="B84" s="25" t="s">
        <v>28</v>
      </c>
      <c r="C84" s="22" t="s">
        <v>76</v>
      </c>
      <c r="D84" s="12"/>
      <c r="E84" s="11"/>
      <c r="F84" t="s">
        <v>146</v>
      </c>
    </row>
    <row r="85" spans="2:6" x14ac:dyDescent="0.25">
      <c r="B85" s="158" t="s">
        <v>77</v>
      </c>
      <c r="C85" s="158"/>
      <c r="D85" s="35">
        <f>SUM(D79:D84)</f>
        <v>0</v>
      </c>
      <c r="E85" s="2"/>
    </row>
    <row r="86" spans="2:6" x14ac:dyDescent="0.25">
      <c r="B86" s="144"/>
      <c r="C86" s="145"/>
      <c r="D86" s="145"/>
      <c r="E86" s="145"/>
    </row>
    <row r="87" spans="2:6" x14ac:dyDescent="0.25">
      <c r="B87" s="158" t="s">
        <v>78</v>
      </c>
      <c r="C87" s="158"/>
      <c r="D87" s="25" t="s">
        <v>20</v>
      </c>
      <c r="E87" s="25" t="s">
        <v>21</v>
      </c>
    </row>
    <row r="88" spans="2:6" x14ac:dyDescent="0.25">
      <c r="B88" s="25" t="s">
        <v>2</v>
      </c>
      <c r="C88" s="39" t="s">
        <v>79</v>
      </c>
      <c r="D88" s="12">
        <v>0</v>
      </c>
      <c r="E88" s="11">
        <v>0</v>
      </c>
      <c r="F88" t="s">
        <v>145</v>
      </c>
    </row>
    <row r="89" spans="2:6" x14ac:dyDescent="0.25">
      <c r="B89" s="158" t="s">
        <v>80</v>
      </c>
      <c r="C89" s="158"/>
      <c r="D89" s="14">
        <v>0</v>
      </c>
      <c r="E89" s="6">
        <v>0</v>
      </c>
      <c r="F89"/>
    </row>
    <row r="90" spans="2:6" x14ac:dyDescent="0.25">
      <c r="B90" s="164"/>
      <c r="C90" s="165"/>
      <c r="D90" s="165"/>
      <c r="E90" s="165"/>
    </row>
    <row r="91" spans="2:6" x14ac:dyDescent="0.25">
      <c r="B91" s="152" t="s">
        <v>81</v>
      </c>
      <c r="C91" s="152"/>
      <c r="D91" s="152"/>
      <c r="E91" s="152"/>
    </row>
    <row r="92" spans="2:6" x14ac:dyDescent="0.25">
      <c r="B92" s="158" t="s">
        <v>82</v>
      </c>
      <c r="C92" s="158"/>
      <c r="D92" s="158"/>
      <c r="E92" s="25" t="s">
        <v>21</v>
      </c>
    </row>
    <row r="93" spans="2:6" x14ac:dyDescent="0.25">
      <c r="B93" s="25" t="s">
        <v>83</v>
      </c>
      <c r="C93" s="161" t="s">
        <v>84</v>
      </c>
      <c r="D93" s="161"/>
      <c r="E93" s="11">
        <f>E85</f>
        <v>0</v>
      </c>
    </row>
    <row r="94" spans="2:6" x14ac:dyDescent="0.25">
      <c r="B94" s="25" t="s">
        <v>85</v>
      </c>
      <c r="C94" s="161" t="s">
        <v>86</v>
      </c>
      <c r="D94" s="161"/>
      <c r="E94" s="11">
        <f>E89</f>
        <v>0</v>
      </c>
    </row>
    <row r="95" spans="2:6" x14ac:dyDescent="0.25">
      <c r="B95" s="158" t="s">
        <v>87</v>
      </c>
      <c r="C95" s="158"/>
      <c r="D95" s="158"/>
      <c r="E95" s="6">
        <f>SUM(E93:E94)</f>
        <v>0</v>
      </c>
    </row>
    <row r="96" spans="2:6" x14ac:dyDescent="0.25">
      <c r="B96" s="162"/>
      <c r="C96" s="163"/>
      <c r="D96" s="163"/>
      <c r="E96" s="163"/>
    </row>
    <row r="97" spans="2:7" x14ac:dyDescent="0.25">
      <c r="B97" s="157" t="s">
        <v>88</v>
      </c>
      <c r="C97" s="157"/>
      <c r="D97" s="157"/>
      <c r="E97" s="157"/>
    </row>
    <row r="98" spans="2:7" x14ac:dyDescent="0.25">
      <c r="B98" s="25">
        <v>5</v>
      </c>
      <c r="C98" s="113" t="s">
        <v>89</v>
      </c>
      <c r="D98" s="115"/>
      <c r="E98" s="40" t="s">
        <v>21</v>
      </c>
      <c r="F98" s="41"/>
    </row>
    <row r="99" spans="2:7" x14ac:dyDescent="0.25">
      <c r="B99" s="42" t="s">
        <v>2</v>
      </c>
      <c r="C99" s="73" t="s">
        <v>135</v>
      </c>
      <c r="D99" s="75"/>
      <c r="E99" s="15"/>
      <c r="F99" t="s">
        <v>146</v>
      </c>
      <c r="G99"/>
    </row>
    <row r="100" spans="2:7" x14ac:dyDescent="0.25">
      <c r="B100" s="42" t="s">
        <v>4</v>
      </c>
      <c r="C100" s="73" t="s">
        <v>136</v>
      </c>
      <c r="D100" s="16"/>
      <c r="E100" s="16"/>
      <c r="F100" t="s">
        <v>146</v>
      </c>
      <c r="G100"/>
    </row>
    <row r="101" spans="2:7" x14ac:dyDescent="0.25">
      <c r="B101" s="42" t="s">
        <v>6</v>
      </c>
      <c r="C101" s="73" t="s">
        <v>119</v>
      </c>
      <c r="D101" s="15"/>
      <c r="E101" s="15"/>
      <c r="F101" t="s">
        <v>146</v>
      </c>
      <c r="G101"/>
    </row>
    <row r="102" spans="2:7" x14ac:dyDescent="0.25">
      <c r="B102" s="42" t="s">
        <v>8</v>
      </c>
      <c r="C102" s="73" t="s">
        <v>120</v>
      </c>
      <c r="D102" s="15"/>
      <c r="E102" s="15"/>
      <c r="F102" t="s">
        <v>146</v>
      </c>
      <c r="G102"/>
    </row>
    <row r="103" spans="2:7" x14ac:dyDescent="0.25">
      <c r="B103" s="42" t="s">
        <v>26</v>
      </c>
      <c r="C103" s="73" t="s">
        <v>121</v>
      </c>
      <c r="D103" s="15"/>
      <c r="E103" s="15"/>
      <c r="F103" t="s">
        <v>146</v>
      </c>
      <c r="G103"/>
    </row>
    <row r="104" spans="2:7" x14ac:dyDescent="0.25">
      <c r="B104" s="42" t="s">
        <v>28</v>
      </c>
      <c r="C104" s="73" t="s">
        <v>122</v>
      </c>
      <c r="D104" s="15"/>
      <c r="E104" s="15"/>
      <c r="F104" t="s">
        <v>146</v>
      </c>
      <c r="G104"/>
    </row>
    <row r="105" spans="2:7" x14ac:dyDescent="0.25">
      <c r="B105" s="42" t="s">
        <v>42</v>
      </c>
      <c r="C105" s="73" t="s">
        <v>123</v>
      </c>
      <c r="D105" s="15"/>
      <c r="E105" s="15"/>
      <c r="F105" t="s">
        <v>146</v>
      </c>
      <c r="G105"/>
    </row>
    <row r="106" spans="2:7" x14ac:dyDescent="0.25">
      <c r="B106" s="42" t="s">
        <v>44</v>
      </c>
      <c r="C106" s="73" t="s">
        <v>137</v>
      </c>
      <c r="D106" s="15"/>
      <c r="E106" s="15"/>
      <c r="F106" t="s">
        <v>146</v>
      </c>
      <c r="G106"/>
    </row>
    <row r="107" spans="2:7" x14ac:dyDescent="0.25">
      <c r="B107" s="42" t="s">
        <v>124</v>
      </c>
      <c r="C107" s="73" t="s">
        <v>138</v>
      </c>
      <c r="D107" s="15"/>
      <c r="E107" s="15"/>
      <c r="F107" t="s">
        <v>146</v>
      </c>
      <c r="G107"/>
    </row>
    <row r="108" spans="2:7" x14ac:dyDescent="0.25">
      <c r="B108" s="42" t="s">
        <v>125</v>
      </c>
      <c r="C108" s="74" t="s">
        <v>139</v>
      </c>
      <c r="D108" s="17"/>
      <c r="E108" s="17"/>
      <c r="F108" t="s">
        <v>146</v>
      </c>
      <c r="G108"/>
    </row>
    <row r="109" spans="2:7" x14ac:dyDescent="0.25">
      <c r="B109" s="113" t="s">
        <v>90</v>
      </c>
      <c r="C109" s="114"/>
      <c r="D109" s="115"/>
      <c r="E109" s="6">
        <f>SUM(E99:E108)</f>
        <v>0</v>
      </c>
      <c r="F109"/>
      <c r="G109"/>
    </row>
    <row r="110" spans="2:7" x14ac:dyDescent="0.25">
      <c r="B110" s="162"/>
      <c r="C110" s="163"/>
      <c r="D110" s="163"/>
      <c r="E110" s="163"/>
    </row>
    <row r="111" spans="2:7" x14ac:dyDescent="0.25">
      <c r="B111" s="157" t="s">
        <v>91</v>
      </c>
      <c r="C111" s="157"/>
      <c r="D111" s="157"/>
      <c r="E111" s="157"/>
    </row>
    <row r="112" spans="2:7" x14ac:dyDescent="0.25">
      <c r="B112" s="25">
        <v>6</v>
      </c>
      <c r="C112" s="25" t="s">
        <v>92</v>
      </c>
      <c r="D112" s="25" t="s">
        <v>20</v>
      </c>
      <c r="E112" s="25" t="s">
        <v>21</v>
      </c>
    </row>
    <row r="113" spans="2:9" x14ac:dyDescent="0.25">
      <c r="B113" s="25" t="s">
        <v>2</v>
      </c>
      <c r="C113" s="22" t="s">
        <v>93</v>
      </c>
      <c r="D113" s="49"/>
      <c r="E113" s="11">
        <f>TRUNC(((E137)*D113),2)</f>
        <v>0</v>
      </c>
      <c r="H113" s="68"/>
    </row>
    <row r="114" spans="2:9" x14ac:dyDescent="0.25">
      <c r="B114" s="25" t="s">
        <v>4</v>
      </c>
      <c r="C114" s="22" t="s">
        <v>94</v>
      </c>
      <c r="D114" s="49"/>
      <c r="E114" s="11">
        <f>TRUNC(((E137+E113)*D114),2)</f>
        <v>0</v>
      </c>
    </row>
    <row r="115" spans="2:9" x14ac:dyDescent="0.25">
      <c r="B115" s="25" t="s">
        <v>6</v>
      </c>
      <c r="C115" s="50" t="s">
        <v>95</v>
      </c>
      <c r="D115" s="27"/>
      <c r="E115" s="18"/>
    </row>
    <row r="116" spans="2:9" x14ac:dyDescent="0.25">
      <c r="B116" s="25" t="s">
        <v>96</v>
      </c>
      <c r="C116" s="22" t="s">
        <v>97</v>
      </c>
      <c r="D116" s="51"/>
      <c r="E116" s="11">
        <f>TRUNC(D116*((E137+E113+E114)/(1-D121)),2)</f>
        <v>0</v>
      </c>
    </row>
    <row r="117" spans="2:9" x14ac:dyDescent="0.25">
      <c r="B117" s="25" t="s">
        <v>98</v>
      </c>
      <c r="C117" s="22" t="s">
        <v>99</v>
      </c>
      <c r="D117" s="51"/>
      <c r="E117" s="11">
        <f>TRUNC(D117*(E137+E113+E114)/(1-D121),2)</f>
        <v>0</v>
      </c>
      <c r="I117" s="68"/>
    </row>
    <row r="118" spans="2:9" x14ac:dyDescent="0.25">
      <c r="B118" s="25" t="s">
        <v>100</v>
      </c>
      <c r="C118" s="22" t="s">
        <v>101</v>
      </c>
      <c r="D118" s="52"/>
      <c r="E118" s="11">
        <f>TRUNC(D118*(E137+E113+E114)/(1-D121),2)</f>
        <v>0</v>
      </c>
    </row>
    <row r="119" spans="2:9" x14ac:dyDescent="0.25">
      <c r="B119" s="158" t="s">
        <v>102</v>
      </c>
      <c r="C119" s="158"/>
      <c r="D119" s="51">
        <f>SUM(D113:D118)</f>
        <v>0</v>
      </c>
      <c r="E119" s="6">
        <f>SUM(E113:E118)</f>
        <v>0</v>
      </c>
    </row>
    <row r="120" spans="2:9" x14ac:dyDescent="0.25">
      <c r="B120" s="23"/>
      <c r="C120" s="166"/>
      <c r="D120" s="166"/>
      <c r="E120" s="166"/>
    </row>
    <row r="121" spans="2:9" x14ac:dyDescent="0.25">
      <c r="B121" s="53" t="s">
        <v>103</v>
      </c>
      <c r="C121" s="54" t="s">
        <v>104</v>
      </c>
      <c r="D121" s="55">
        <f>D116+D117+D118</f>
        <v>0</v>
      </c>
      <c r="E121" s="56"/>
    </row>
    <row r="122" spans="2:9" x14ac:dyDescent="0.25">
      <c r="B122" s="57"/>
      <c r="C122" s="58">
        <v>100</v>
      </c>
      <c r="D122" s="59"/>
      <c r="E122" s="60"/>
    </row>
    <row r="123" spans="2:9" x14ac:dyDescent="0.25">
      <c r="B123" s="61"/>
      <c r="C123" s="58"/>
      <c r="D123" s="59"/>
      <c r="E123" s="60"/>
    </row>
    <row r="124" spans="2:9" x14ac:dyDescent="0.25">
      <c r="B124" s="57" t="s">
        <v>105</v>
      </c>
      <c r="C124" s="58" t="s">
        <v>106</v>
      </c>
      <c r="D124" s="59"/>
      <c r="E124" s="60">
        <f>E34+E66+E75+E95+E109+E113+E114</f>
        <v>0</v>
      </c>
    </row>
    <row r="125" spans="2:9" x14ac:dyDescent="0.25">
      <c r="B125" s="57"/>
      <c r="C125" s="58"/>
      <c r="D125" s="59"/>
      <c r="E125" s="60"/>
    </row>
    <row r="126" spans="2:9" x14ac:dyDescent="0.25">
      <c r="B126" s="57" t="s">
        <v>107</v>
      </c>
      <c r="C126" s="58" t="s">
        <v>108</v>
      </c>
      <c r="D126" s="59"/>
      <c r="E126" s="60">
        <f>TRUNC(E124/(1-D121),2)</f>
        <v>0</v>
      </c>
    </row>
    <row r="127" spans="2:9" x14ac:dyDescent="0.25">
      <c r="B127" s="57"/>
      <c r="C127" s="58"/>
      <c r="D127" s="59"/>
      <c r="E127" s="60"/>
    </row>
    <row r="128" spans="2:9" x14ac:dyDescent="0.25">
      <c r="B128" s="62"/>
      <c r="C128" s="63" t="s">
        <v>109</v>
      </c>
      <c r="D128" s="64"/>
      <c r="E128" s="65">
        <f>E126-E124</f>
        <v>0</v>
      </c>
    </row>
    <row r="129" spans="2:6" x14ac:dyDescent="0.25">
      <c r="B129" s="23"/>
      <c r="C129" s="23"/>
      <c r="D129" s="23"/>
      <c r="E129" s="30"/>
    </row>
    <row r="130" spans="2:6" x14ac:dyDescent="0.25">
      <c r="B130" s="152" t="s">
        <v>110</v>
      </c>
      <c r="C130" s="152"/>
      <c r="D130" s="152"/>
      <c r="E130" s="152"/>
    </row>
    <row r="131" spans="2:6" x14ac:dyDescent="0.25">
      <c r="B131" s="158" t="s">
        <v>111</v>
      </c>
      <c r="C131" s="158"/>
      <c r="D131" s="158"/>
      <c r="E131" s="25" t="s">
        <v>21</v>
      </c>
    </row>
    <row r="132" spans="2:6" x14ac:dyDescent="0.25">
      <c r="B132" s="8" t="s">
        <v>2</v>
      </c>
      <c r="C132" s="161" t="s">
        <v>18</v>
      </c>
      <c r="D132" s="161"/>
      <c r="E132" s="11">
        <f>E34</f>
        <v>0</v>
      </c>
    </row>
    <row r="133" spans="2:6" x14ac:dyDescent="0.25">
      <c r="B133" s="8" t="s">
        <v>4</v>
      </c>
      <c r="C133" s="161" t="s">
        <v>30</v>
      </c>
      <c r="D133" s="161"/>
      <c r="E133" s="11">
        <f>E66</f>
        <v>0</v>
      </c>
    </row>
    <row r="134" spans="2:6" x14ac:dyDescent="0.25">
      <c r="B134" s="8" t="s">
        <v>6</v>
      </c>
      <c r="C134" s="161" t="s">
        <v>61</v>
      </c>
      <c r="D134" s="161"/>
      <c r="E134" s="11">
        <f>E75</f>
        <v>0</v>
      </c>
    </row>
    <row r="135" spans="2:6" x14ac:dyDescent="0.25">
      <c r="B135" s="8" t="s">
        <v>8</v>
      </c>
      <c r="C135" s="161" t="s">
        <v>69</v>
      </c>
      <c r="D135" s="161"/>
      <c r="E135" s="11">
        <f>E95</f>
        <v>0</v>
      </c>
    </row>
    <row r="136" spans="2:6" x14ac:dyDescent="0.25">
      <c r="B136" s="8" t="s">
        <v>26</v>
      </c>
      <c r="C136" s="161" t="s">
        <v>88</v>
      </c>
      <c r="D136" s="161"/>
      <c r="E136" s="11">
        <f>E109</f>
        <v>0</v>
      </c>
    </row>
    <row r="137" spans="2:6" x14ac:dyDescent="0.25">
      <c r="B137" s="25"/>
      <c r="C137" s="158" t="s">
        <v>112</v>
      </c>
      <c r="D137" s="158"/>
      <c r="E137" s="6">
        <f>SUM(E132:E136)</f>
        <v>0</v>
      </c>
    </row>
    <row r="138" spans="2:6" x14ac:dyDescent="0.25">
      <c r="B138" s="8" t="s">
        <v>28</v>
      </c>
      <c r="C138" s="161" t="s">
        <v>91</v>
      </c>
      <c r="D138" s="161"/>
      <c r="E138" s="11">
        <f>E119</f>
        <v>0</v>
      </c>
    </row>
    <row r="139" spans="2:6" ht="18" x14ac:dyDescent="0.25">
      <c r="B139" s="167" t="s">
        <v>113</v>
      </c>
      <c r="C139" s="167"/>
      <c r="D139" s="167"/>
      <c r="E139" s="19">
        <f>TRUNC(E137+E138,2)</f>
        <v>0</v>
      </c>
    </row>
    <row r="140" spans="2:6" x14ac:dyDescent="0.25">
      <c r="B140" s="66"/>
      <c r="C140" s="66"/>
      <c r="D140" s="66"/>
      <c r="E140" s="67">
        <f>E139*2</f>
        <v>0</v>
      </c>
    </row>
    <row r="141" spans="2:6" x14ac:dyDescent="0.25">
      <c r="B141" s="66"/>
      <c r="C141" s="66"/>
      <c r="D141" s="66"/>
      <c r="E141" s="7">
        <f>E140/500</f>
        <v>0</v>
      </c>
      <c r="F141" s="68"/>
    </row>
    <row r="142" spans="2:6" x14ac:dyDescent="0.25">
      <c r="B142" s="69"/>
      <c r="C142" s="69"/>
      <c r="E142" s="68"/>
    </row>
    <row r="143" spans="2:6" x14ac:dyDescent="0.25">
      <c r="B143" s="70" t="s">
        <v>147</v>
      </c>
      <c r="C143" s="66"/>
      <c r="E143" s="68"/>
    </row>
    <row r="144" spans="2:6" x14ac:dyDescent="0.25">
      <c r="B144" s="70" t="s">
        <v>148</v>
      </c>
      <c r="C144" s="66"/>
      <c r="E144" s="68"/>
    </row>
    <row r="145" spans="5:5" x14ac:dyDescent="0.25">
      <c r="E145" s="68"/>
    </row>
  </sheetData>
  <mergeCells count="76">
    <mergeCell ref="C138:D138"/>
    <mergeCell ref="B139:D139"/>
    <mergeCell ref="C132:D132"/>
    <mergeCell ref="C133:D133"/>
    <mergeCell ref="C134:D134"/>
    <mergeCell ref="C135:D135"/>
    <mergeCell ref="C136:D136"/>
    <mergeCell ref="C137:D137"/>
    <mergeCell ref="B97:E97"/>
    <mergeCell ref="C98:D98"/>
    <mergeCell ref="B131:D131"/>
    <mergeCell ref="B109:D109"/>
    <mergeCell ref="B110:E110"/>
    <mergeCell ref="B111:E111"/>
    <mergeCell ref="B119:C119"/>
    <mergeCell ref="C120:E120"/>
    <mergeCell ref="B130:E130"/>
    <mergeCell ref="B92:D92"/>
    <mergeCell ref="C93:D93"/>
    <mergeCell ref="C94:D94"/>
    <mergeCell ref="B95:D95"/>
    <mergeCell ref="B96:E96"/>
    <mergeCell ref="B91:E91"/>
    <mergeCell ref="B67:E67"/>
    <mergeCell ref="B68:E68"/>
    <mergeCell ref="B75:C75"/>
    <mergeCell ref="B76:E76"/>
    <mergeCell ref="B77:E77"/>
    <mergeCell ref="B78:C78"/>
    <mergeCell ref="B85:C85"/>
    <mergeCell ref="B86:E86"/>
    <mergeCell ref="B87:C87"/>
    <mergeCell ref="B89:C89"/>
    <mergeCell ref="B90:E90"/>
    <mergeCell ref="B66:D66"/>
    <mergeCell ref="B42:C42"/>
    <mergeCell ref="B51:C51"/>
    <mergeCell ref="B52:E52"/>
    <mergeCell ref="B53:C53"/>
    <mergeCell ref="B59:D59"/>
    <mergeCell ref="B60:E60"/>
    <mergeCell ref="B61:E61"/>
    <mergeCell ref="B62:D62"/>
    <mergeCell ref="C63:D63"/>
    <mergeCell ref="C64:D64"/>
    <mergeCell ref="C65:D65"/>
    <mergeCell ref="B41:E41"/>
    <mergeCell ref="D19:E19"/>
    <mergeCell ref="D20:E20"/>
    <mergeCell ref="D21:E21"/>
    <mergeCell ref="D22:E22"/>
    <mergeCell ref="D23:E23"/>
    <mergeCell ref="B24:E24"/>
    <mergeCell ref="B25:E25"/>
    <mergeCell ref="B34:D34"/>
    <mergeCell ref="B36:E36"/>
    <mergeCell ref="B37:C37"/>
    <mergeCell ref="B40:C40"/>
    <mergeCell ref="B18:E18"/>
    <mergeCell ref="B7:E7"/>
    <mergeCell ref="B8:E8"/>
    <mergeCell ref="D9:E9"/>
    <mergeCell ref="D10:E10"/>
    <mergeCell ref="D11:E11"/>
    <mergeCell ref="D12:E12"/>
    <mergeCell ref="B14:E14"/>
    <mergeCell ref="B15:C15"/>
    <mergeCell ref="D15:E15"/>
    <mergeCell ref="B16:C16"/>
    <mergeCell ref="D16:E16"/>
    <mergeCell ref="B6:E6"/>
    <mergeCell ref="B1:E1"/>
    <mergeCell ref="B2:E2"/>
    <mergeCell ref="B3:E3"/>
    <mergeCell ref="B4:E4"/>
    <mergeCell ref="B5:E5"/>
  </mergeCells>
  <pageMargins left="0.511811024" right="0.511811024" top="0.78740157499999996" bottom="0.78740157499999996" header="0.31496062000000002" footer="0.31496062000000002"/>
  <pageSetup paperSize="9" scale="35"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2"/>
  <sheetViews>
    <sheetView showGridLines="0" workbookViewId="0">
      <selection activeCell="K4" sqref="K4"/>
    </sheetView>
  </sheetViews>
  <sheetFormatPr defaultRowHeight="15" x14ac:dyDescent="0.25"/>
  <cols>
    <col min="1" max="1" width="5.28515625" style="107" bestFit="1" customWidth="1"/>
    <col min="2" max="2" width="71.85546875" customWidth="1"/>
    <col min="3" max="3" width="22.5703125" style="107" customWidth="1"/>
    <col min="4" max="4" width="15.28515625" bestFit="1" customWidth="1"/>
    <col min="5" max="5" width="13.5703125" bestFit="1" customWidth="1"/>
    <col min="6" max="6" width="19.85546875" customWidth="1"/>
  </cols>
  <sheetData>
    <row r="1" spans="1:6" x14ac:dyDescent="0.25">
      <c r="B1" s="168" t="s">
        <v>154</v>
      </c>
      <c r="C1" s="168"/>
      <c r="D1" s="168"/>
      <c r="E1" s="168"/>
      <c r="F1" s="168"/>
    </row>
    <row r="2" spans="1:6" x14ac:dyDescent="0.25">
      <c r="A2" s="107" t="s">
        <v>183</v>
      </c>
      <c r="B2" s="79" t="s">
        <v>184</v>
      </c>
      <c r="C2" s="109" t="s">
        <v>185</v>
      </c>
      <c r="D2" s="79" t="s">
        <v>155</v>
      </c>
      <c r="E2" s="79" t="s">
        <v>156</v>
      </c>
      <c r="F2" s="79" t="s">
        <v>161</v>
      </c>
    </row>
    <row r="3" spans="1:6" ht="120" x14ac:dyDescent="0.25">
      <c r="A3" s="107">
        <v>1</v>
      </c>
      <c r="B3" s="108" t="s">
        <v>188</v>
      </c>
      <c r="C3" s="110" t="s">
        <v>186</v>
      </c>
      <c r="D3" s="90" t="s">
        <v>157</v>
      </c>
      <c r="E3" s="90">
        <v>2</v>
      </c>
      <c r="F3" s="80"/>
    </row>
    <row r="4" spans="1:6" ht="45" x14ac:dyDescent="0.25">
      <c r="A4" s="107">
        <v>2</v>
      </c>
      <c r="B4" s="106" t="s">
        <v>189</v>
      </c>
      <c r="C4" s="110" t="s">
        <v>186</v>
      </c>
      <c r="D4" s="90" t="s">
        <v>157</v>
      </c>
      <c r="E4" s="90">
        <v>2</v>
      </c>
      <c r="F4" s="80"/>
    </row>
    <row r="5" spans="1:6" ht="90" x14ac:dyDescent="0.25">
      <c r="A5" s="107">
        <v>3</v>
      </c>
      <c r="B5" s="108" t="s">
        <v>190</v>
      </c>
      <c r="C5" s="110" t="s">
        <v>186</v>
      </c>
      <c r="D5" s="90" t="s">
        <v>157</v>
      </c>
      <c r="E5" s="90">
        <v>3</v>
      </c>
      <c r="F5" s="80"/>
    </row>
    <row r="6" spans="1:6" ht="30" x14ac:dyDescent="0.25">
      <c r="A6" s="107">
        <v>4</v>
      </c>
      <c r="B6" s="106" t="s">
        <v>191</v>
      </c>
      <c r="C6" s="110" t="s">
        <v>186</v>
      </c>
      <c r="D6" s="90" t="s">
        <v>157</v>
      </c>
      <c r="E6" s="90">
        <v>1</v>
      </c>
      <c r="F6" s="80"/>
    </row>
    <row r="7" spans="1:6" ht="45" x14ac:dyDescent="0.25">
      <c r="A7" s="107">
        <v>5</v>
      </c>
      <c r="B7" s="106" t="s">
        <v>192</v>
      </c>
      <c r="C7" s="110" t="s">
        <v>186</v>
      </c>
      <c r="D7" s="90" t="s">
        <v>157</v>
      </c>
      <c r="E7" s="90">
        <v>2</v>
      </c>
      <c r="F7" s="80"/>
    </row>
    <row r="8" spans="1:6" ht="75" x14ac:dyDescent="0.25">
      <c r="A8" s="107">
        <v>6</v>
      </c>
      <c r="B8" s="106" t="s">
        <v>193</v>
      </c>
      <c r="C8" s="110" t="s">
        <v>186</v>
      </c>
      <c r="D8" s="90" t="s">
        <v>187</v>
      </c>
      <c r="E8" s="90">
        <v>3</v>
      </c>
      <c r="F8" s="80"/>
    </row>
    <row r="9" spans="1:6" x14ac:dyDescent="0.25">
      <c r="B9" s="91"/>
      <c r="C9" s="90"/>
      <c r="D9" s="91"/>
      <c r="E9" s="91"/>
      <c r="F9" s="81">
        <f>SUM(F3:F8)</f>
        <v>0</v>
      </c>
    </row>
    <row r="10" spans="1:6" x14ac:dyDescent="0.25">
      <c r="B10" s="92" t="s">
        <v>158</v>
      </c>
      <c r="C10" s="90">
        <v>2</v>
      </c>
    </row>
    <row r="11" spans="1:6" x14ac:dyDescent="0.25">
      <c r="B11" s="89" t="s">
        <v>159</v>
      </c>
      <c r="C11" s="111">
        <f>F9</f>
        <v>0</v>
      </c>
    </row>
    <row r="12" spans="1:6" x14ac:dyDescent="0.25">
      <c r="B12" s="92" t="s">
        <v>160</v>
      </c>
      <c r="C12" s="111">
        <f>C11/12</f>
        <v>0</v>
      </c>
    </row>
  </sheetData>
  <mergeCells count="1">
    <mergeCell ref="B1:F1"/>
  </mergeCells>
  <pageMargins left="0.511811024" right="0.511811024" top="0.78740157499999996" bottom="0.78740157499999996" header="0.31496062000000002" footer="0.31496062000000002"/>
  <pageSetup paperSize="9"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6F365-8E86-420B-9D62-AE8A125776EC}">
  <dimension ref="B2:I7"/>
  <sheetViews>
    <sheetView showGridLines="0" tabSelected="1" workbookViewId="0">
      <selection activeCell="J17" sqref="J17"/>
    </sheetView>
  </sheetViews>
  <sheetFormatPr defaultRowHeight="15" x14ac:dyDescent="0.25"/>
  <cols>
    <col min="2" max="9" width="20.7109375" customWidth="1"/>
  </cols>
  <sheetData>
    <row r="2" spans="2:9" ht="15.75" thickBot="1" x14ac:dyDescent="0.3"/>
    <row r="3" spans="2:9" x14ac:dyDescent="0.25">
      <c r="B3" s="169" t="s">
        <v>110</v>
      </c>
      <c r="C3" s="170"/>
      <c r="D3" s="170"/>
      <c r="E3" s="170"/>
      <c r="F3" s="170"/>
      <c r="G3" s="170"/>
      <c r="H3" s="170"/>
      <c r="I3" s="171"/>
    </row>
    <row r="4" spans="2:9" ht="30" x14ac:dyDescent="0.25">
      <c r="B4" s="172" t="s">
        <v>126</v>
      </c>
      <c r="C4" s="174" t="s">
        <v>141</v>
      </c>
      <c r="D4" s="174" t="s">
        <v>127</v>
      </c>
      <c r="E4" s="104" t="s">
        <v>128</v>
      </c>
      <c r="F4" s="105" t="s">
        <v>129</v>
      </c>
      <c r="G4" s="105" t="s">
        <v>130</v>
      </c>
      <c r="H4" s="174" t="s">
        <v>131</v>
      </c>
      <c r="I4" s="176" t="s">
        <v>132</v>
      </c>
    </row>
    <row r="5" spans="2:9" x14ac:dyDescent="0.25">
      <c r="B5" s="173"/>
      <c r="C5" s="175"/>
      <c r="D5" s="175"/>
      <c r="E5" s="90">
        <v>2500</v>
      </c>
      <c r="F5" s="88">
        <v>400</v>
      </c>
      <c r="G5" s="88">
        <v>500</v>
      </c>
      <c r="H5" s="175"/>
      <c r="I5" s="177"/>
    </row>
    <row r="6" spans="2:9" x14ac:dyDescent="0.25">
      <c r="B6" s="85">
        <f>'Resumo Geral'!E3</f>
        <v>0</v>
      </c>
      <c r="C6" s="86">
        <f>Excedente!E140</f>
        <v>0</v>
      </c>
      <c r="D6" s="86">
        <f>Excepcional!E141</f>
        <v>0</v>
      </c>
      <c r="E6" s="86">
        <f>B6*E5</f>
        <v>0</v>
      </c>
      <c r="F6" s="86">
        <f>F5*C6</f>
        <v>0</v>
      </c>
      <c r="G6" s="86">
        <f>D6*G5</f>
        <v>0</v>
      </c>
      <c r="H6" s="86">
        <f>SUM(E6:G6)</f>
        <v>0</v>
      </c>
      <c r="I6" s="87">
        <f>(H6*12)</f>
        <v>0</v>
      </c>
    </row>
    <row r="7" spans="2:9" ht="15.75" thickBot="1" x14ac:dyDescent="0.3">
      <c r="B7" s="83"/>
      <c r="C7" s="82"/>
      <c r="D7" s="82"/>
      <c r="E7" s="82"/>
      <c r="F7" s="82"/>
      <c r="G7" s="82"/>
      <c r="H7" s="82"/>
      <c r="I7" s="84"/>
    </row>
  </sheetData>
  <mergeCells count="6">
    <mergeCell ref="B3:I3"/>
    <mergeCell ref="B4:B5"/>
    <mergeCell ref="D4:D5"/>
    <mergeCell ref="H4:H5"/>
    <mergeCell ref="I4:I5"/>
    <mergeCell ref="C4:C5"/>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9a838ed-432d-488f-9cf3-167b21d0d4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3AAABE47BA03C47BF3019231B7124EA" ma:contentTypeVersion="12" ma:contentTypeDescription="Crie um novo documento." ma:contentTypeScope="" ma:versionID="526757eab285c6f84a64fd623825860b">
  <xsd:schema xmlns:xsd="http://www.w3.org/2001/XMLSchema" xmlns:xs="http://www.w3.org/2001/XMLSchema" xmlns:p="http://schemas.microsoft.com/office/2006/metadata/properties" xmlns:ns3="c9a838ed-432d-488f-9cf3-167b21d0d424" xmlns:ns4="f5f0fd68-480e-4e14-a55d-e0e66787fe01" targetNamespace="http://schemas.microsoft.com/office/2006/metadata/properties" ma:root="true" ma:fieldsID="28bbb938a278027ab86ad6ee4b4d90bf" ns3:_="" ns4:_="">
    <xsd:import namespace="c9a838ed-432d-488f-9cf3-167b21d0d424"/>
    <xsd:import namespace="f5f0fd68-480e-4e14-a55d-e0e66787fe01"/>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838ed-432d-488f-9cf3-167b21d0d4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0fd68-480e-4e14-a55d-e0e66787fe01"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532876-A534-4C01-BCE3-420E14957C75}">
  <ds:schemaRefs>
    <ds:schemaRef ds:uri="http://schemas.microsoft.com/sharepoint/v3/contenttype/forms"/>
  </ds:schemaRefs>
</ds:datastoreItem>
</file>

<file path=customXml/itemProps2.xml><?xml version="1.0" encoding="utf-8"?>
<ds:datastoreItem xmlns:ds="http://schemas.openxmlformats.org/officeDocument/2006/customXml" ds:itemID="{E6C561B1-1F89-4902-BDC8-F30E2652287B}">
  <ds:schemaRefs>
    <ds:schemaRef ds:uri="http://purl.org/dc/dcmitype/"/>
    <ds:schemaRef ds:uri="c9a838ed-432d-488f-9cf3-167b21d0d424"/>
    <ds:schemaRef ds:uri="http://schemas.microsoft.com/office/2006/documentManagement/types"/>
    <ds:schemaRef ds:uri="http://schemas.microsoft.com/office/infopath/2007/PartnerControls"/>
    <ds:schemaRef ds:uri="http://purl.org/dc/elements/1.1/"/>
    <ds:schemaRef ds:uri="f5f0fd68-480e-4e14-a55d-e0e66787fe01"/>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996FFD83-B32C-434B-9510-A9BFD30E1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838ed-432d-488f-9cf3-167b21d0d424"/>
    <ds:schemaRef ds:uri="f5f0fd68-480e-4e14-a55d-e0e66787fe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Motorista</vt:lpstr>
      <vt:lpstr>Excedente</vt:lpstr>
      <vt:lpstr>Excepcional</vt:lpstr>
      <vt:lpstr>Uniformes</vt:lpstr>
      <vt:lpstr>Resumo Geral</vt:lpstr>
      <vt:lpstr>Excedente!Area_de_impressao</vt:lpstr>
      <vt:lpstr>Excepcional!Area_de_impressao</vt:lpstr>
      <vt:lpstr>Motorista!Area_de_impressao</vt:lpstr>
      <vt:lpstr>Uniformes!Area_de_impressao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 Ribeiro Carvalho</dc:creator>
  <cp:lastModifiedBy>Nathanny Mayara Ferreira de Sousa</cp:lastModifiedBy>
  <dcterms:created xsi:type="dcterms:W3CDTF">2022-10-18T17:18:49Z</dcterms:created>
  <dcterms:modified xsi:type="dcterms:W3CDTF">2024-02-28T18:21:04Z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0x01010043AAABE47BA03C47BF3019231B7124EA</vt:lpwstr>
  </property>
</Properties>
</file>